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https://capitalsaludesp-my.sharepoint.com/personal/profesional_planeacion3_capitalsalud_gov_co/Documents/Documentos/1. PLANEACION ESTRATEGICA Y FINANCIERA/1. Plan Anual de Adquisiciones/2024/PAA 2024/PAA PUBLICADO/"/>
    </mc:Choice>
  </mc:AlternateContent>
  <xr:revisionPtr revIDLastSave="20" documentId="8_{A1D65C67-81D1-4DA5-B96A-05258C9778FA}" xr6:coauthVersionLast="47" xr6:coauthVersionMax="47" xr10:uidLastSave="{C8B8168B-77A7-42F6-BA97-037776B8EF49}"/>
  <bookViews>
    <workbookView xWindow="-120" yWindow="-120" windowWidth="20730" windowHeight="11160" xr2:uid="{448EA7E3-2911-4FBE-833C-4D391BE4C951}"/>
  </bookViews>
  <sheets>
    <sheet name="PAA 2024 vs P financiero" sheetId="1" r:id="rId1"/>
  </sheets>
  <externalReferences>
    <externalReference r:id="rId2"/>
    <externalReference r:id="rId3"/>
    <externalReference r:id="rId4"/>
  </externalReferences>
  <definedNames>
    <definedName name="_xlnm._FilterDatabase" localSheetId="0" hidden="1">'PAA 2024 vs P financiero'!$A$19:$M$133</definedName>
    <definedName name="fuenteRecursos">#N/A</definedName>
    <definedName name="meses">#N/A</definedName>
    <definedName name="modalidad">#N/A</definedName>
    <definedName name="_xlnm.Print_Titles" localSheetId="0">#N/A</definedName>
    <definedName name="vf">#N/A</definedName>
    <definedName name="vfestado">#N/A</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B12" i="1"/>
  <c r="G114" i="1"/>
  <c r="J114" i="1"/>
  <c r="J106" i="1"/>
  <c r="J105" i="1"/>
  <c r="J104" i="1"/>
  <c r="J103" i="1"/>
  <c r="J101" i="1"/>
  <c r="J100" i="1"/>
  <c r="J99" i="1"/>
  <c r="J97" i="1" s="1"/>
  <c r="J98" i="1"/>
  <c r="J96" i="1"/>
  <c r="J95" i="1"/>
  <c r="J94" i="1"/>
  <c r="J93" i="1"/>
  <c r="J92" i="1"/>
  <c r="J91" i="1"/>
  <c r="J90" i="1"/>
  <c r="J89" i="1"/>
  <c r="J88" i="1"/>
  <c r="J86" i="1"/>
  <c r="J85" i="1"/>
  <c r="J84" i="1"/>
  <c r="J83" i="1"/>
  <c r="J82" i="1"/>
  <c r="G113" i="1" s="1"/>
  <c r="J81" i="1"/>
  <c r="J80" i="1"/>
  <c r="J79" i="1"/>
  <c r="J78" i="1"/>
  <c r="J76" i="1"/>
  <c r="J75" i="1"/>
  <c r="J74" i="1"/>
  <c r="J73" i="1"/>
  <c r="J71" i="1"/>
  <c r="J70" i="1"/>
  <c r="J69" i="1" s="1"/>
  <c r="J68" i="1"/>
  <c r="J67" i="1"/>
  <c r="J66" i="1"/>
  <c r="J65" i="1"/>
  <c r="J64" i="1"/>
  <c r="J63" i="1"/>
  <c r="J62" i="1"/>
  <c r="J61" i="1"/>
  <c r="J60" i="1"/>
  <c r="J59" i="1"/>
  <c r="J58" i="1"/>
  <c r="J115" i="1" s="1"/>
  <c r="J57" i="1"/>
  <c r="J56" i="1"/>
  <c r="J55" i="1"/>
  <c r="J53" i="1"/>
  <c r="J52" i="1"/>
  <c r="J51" i="1"/>
  <c r="J50" i="1"/>
  <c r="J48" i="1"/>
  <c r="J119" i="1" s="1"/>
  <c r="J47" i="1"/>
  <c r="J120" i="1" s="1"/>
  <c r="J46" i="1"/>
  <c r="G111" i="1" s="1"/>
  <c r="J45" i="1"/>
  <c r="J44" i="1"/>
  <c r="J43" i="1"/>
  <c r="G110" i="1" s="1"/>
  <c r="J42" i="1"/>
  <c r="J41" i="1"/>
  <c r="J40" i="1"/>
  <c r="G117" i="1" s="1"/>
  <c r="J38" i="1"/>
  <c r="J37" i="1"/>
  <c r="J36" i="1"/>
  <c r="J35" i="1"/>
  <c r="J34" i="1"/>
  <c r="J33" i="1"/>
  <c r="J32" i="1"/>
  <c r="J31" i="1"/>
  <c r="J30" i="1"/>
  <c r="J29" i="1"/>
  <c r="J28" i="1"/>
  <c r="J27" i="1"/>
  <c r="J26" i="1"/>
  <c r="J25" i="1"/>
  <c r="J24" i="1"/>
  <c r="J23" i="1"/>
  <c r="J21" i="1"/>
  <c r="G124" i="1" s="1"/>
  <c r="M15" i="1"/>
  <c r="J49" i="1" l="1"/>
  <c r="J54" i="1"/>
  <c r="J102" i="1"/>
  <c r="J110" i="1"/>
  <c r="J118" i="1"/>
  <c r="J87" i="1"/>
  <c r="J116" i="1"/>
  <c r="J113" i="1"/>
  <c r="J117" i="1"/>
  <c r="J72" i="1"/>
  <c r="J125" i="1"/>
  <c r="J141" i="1" s="1"/>
  <c r="J112" i="1"/>
  <c r="J77" i="1"/>
  <c r="G119" i="1"/>
  <c r="J142" i="1"/>
  <c r="J143" i="1" s="1"/>
  <c r="G118" i="1"/>
  <c r="J39" i="1"/>
  <c r="G115" i="1"/>
  <c r="J124" i="1"/>
  <c r="J111" i="1"/>
  <c r="G125" i="1"/>
  <c r="G112" i="1"/>
  <c r="G116" i="1"/>
  <c r="G120" i="1"/>
  <c r="G121" i="1" l="1"/>
  <c r="G128" i="1" s="1"/>
  <c r="J109" i="1"/>
  <c r="J128" i="1" s="1"/>
  <c r="J121" i="1"/>
  <c r="M1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33" authorId="0" shapeId="0" xr:uid="{E1EFA763-C94E-450A-AA73-71155E0473F4}">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<sst xmlns="http://schemas.openxmlformats.org/spreadsheetml/2006/main" count="761" uniqueCount="230">
  <si>
    <t>PLAN ANUAL DE ADQUISICIONES 2024</t>
  </si>
  <si>
    <t>A. INFORMACIÓN GENERAL DE LA ENTIDAD</t>
  </si>
  <si>
    <t>Nombre</t>
  </si>
  <si>
    <t xml:space="preserve">El principal objetivo del Plan Anual de Adquisiciones es alcanzar mejores condiciones de competencia para lograr la participación de un mayor número de operadores económicos interesados en los procesos de selección que se van a adelantar durante el año fiscal. </t>
  </si>
  <si>
    <t>Dirección</t>
  </si>
  <si>
    <t>Cra 16 # 40a - 45</t>
  </si>
  <si>
    <t>Teléfono</t>
  </si>
  <si>
    <t>Página web</t>
  </si>
  <si>
    <t>https://www.capitalsalud.gov.co/3-1-plan-anual-de-adquisiciones/</t>
  </si>
  <si>
    <t>Misión y visión</t>
  </si>
  <si>
    <t>Misión: Somos la EPS que garantiza el aseguramiento, el bienestar y la salud de sus afiliados; basada en un modelo de atención integral en salud, con altos estándares de calidad, trato humanizado, renovación tecnológica, con un equipo de trabajo competente enfocada en la satisfacción de nuestros afiliados y sus familias.
Visión: En el 2024 CAPITAL SALUD EPS será la EAPB reconocida por su enfoque social y humano, con estándares superiores de calidad, basados en la innovación de sus procesos y sostenibilidad financiera</t>
  </si>
  <si>
    <t>Perspectiva estratégica</t>
  </si>
  <si>
    <t xml:space="preserve"> Lograr la sostenibilidad financiera de la EPS</t>
  </si>
  <si>
    <t>Información de contacto</t>
  </si>
  <si>
    <t>El Plan Anual de Adquisiciones es un instrumento de planeación que se constituye como un documento de naturaleza informativa, que contendrá la planificación y programación de las adquisiciones de bienes, obras y servicios de Capital Salud EPS-S durante cada vigencia fiscal, las cuales podrán ser canceladas, revisadas o modificadas. Esta información no representa compromiso u obligación alguna por parte de Capital Salud EPS-S ni la compromete a adquirir los bienes, obras y servicios en él señalados.</t>
  </si>
  <si>
    <t>Valor total del PAA</t>
  </si>
  <si>
    <t>Fecha de última actualización del PAA</t>
  </si>
  <si>
    <t>Cantidad de filas adquisiciones planeadas:</t>
  </si>
  <si>
    <t>Cantidad de filas necesidades adicionales:</t>
  </si>
  <si>
    <t>B. ADQUISICIONES PLANEADAS</t>
  </si>
  <si>
    <t>Códigos UNSPSC</t>
  </si>
  <si>
    <t>Descripción SECOP</t>
  </si>
  <si>
    <t>Necesidad Capital Salud EPS</t>
  </si>
  <si>
    <t>Fecha estimada de inicio de proceso de selección (mes)</t>
  </si>
  <si>
    <t>Duración estimada del contrato (número de mes(es))</t>
  </si>
  <si>
    <t xml:space="preserve">Modalidad de selección </t>
  </si>
  <si>
    <t>Contrato</t>
  </si>
  <si>
    <t>Fuente de los recursos</t>
  </si>
  <si>
    <t>Valor total estimado Mes</t>
  </si>
  <si>
    <t>Valor estimado en la vigencia actual</t>
  </si>
  <si>
    <t>¿Se requieren vigencias futuras?</t>
  </si>
  <si>
    <t>Estado de solicitud de vigencias futuras</t>
  </si>
  <si>
    <t>Datos de contacto del responsable</t>
  </si>
  <si>
    <t>Servicios Comerciales</t>
  </si>
  <si>
    <t>Medicamentos y Productos Farmacéuticos</t>
  </si>
  <si>
    <t>Enero</t>
  </si>
  <si>
    <t>Contratación Directa</t>
  </si>
  <si>
    <t>Nuevo desde abril</t>
  </si>
  <si>
    <t>Recursos propios</t>
  </si>
  <si>
    <t>No</t>
  </si>
  <si>
    <t>N/A</t>
  </si>
  <si>
    <t>DME</t>
  </si>
  <si>
    <t>Servicios Integrales De Salud (apoyo terapéutico - rehabilitación)</t>
  </si>
  <si>
    <t>Rehabilitación</t>
  </si>
  <si>
    <t>Servicios Integrales De Salud (apoyo diagnóstico)</t>
  </si>
  <si>
    <t>Imagenología</t>
  </si>
  <si>
    <t>Servicios Integrales De Salud (complementarios de odontología)</t>
  </si>
  <si>
    <t>Odontología</t>
  </si>
  <si>
    <t>Servicios Integrales De Salud (complementarios de medicina especializada)</t>
  </si>
  <si>
    <t>Consulta Ambulatoria (Especializada, General)</t>
  </si>
  <si>
    <t>Servicios Integrales De Salud (traslados asistenciales)</t>
  </si>
  <si>
    <t xml:space="preserve">Traslados asistenciales </t>
  </si>
  <si>
    <t>Transporte de pasajeros, usuarios afiliados</t>
  </si>
  <si>
    <t>Transporte de Afiliados</t>
  </si>
  <si>
    <t>Servicios Integrales De Salud (Apoyo Diagnóstico, Laboratorio clínico)</t>
  </si>
  <si>
    <t>Laboratorio clínico</t>
  </si>
  <si>
    <t>Servicios Integrales De Salud (atención domiciliaria y cuidado crónico)</t>
  </si>
  <si>
    <t>Atención domiciliaria y cuidado crónico</t>
  </si>
  <si>
    <t>Servicios Integrales De Salud, (Salud Mental y SPA)</t>
  </si>
  <si>
    <t>Salud Mental y SPA</t>
  </si>
  <si>
    <t>Servicios Integrales De Salud,  prótesis, ortesis, sillas de ruedas y elementos ortopédicos</t>
  </si>
  <si>
    <t>Prótesis, ortesis, sillas de ruedas y elementos ortopédicos</t>
  </si>
  <si>
    <t>Servicios Integrales De Salud (Hospitalario)</t>
  </si>
  <si>
    <t>Hospitalario, QX, UCI, UCIN, NEONATOS, RENAL</t>
  </si>
  <si>
    <t>Servicios Integrales De Salud (PYD)</t>
  </si>
  <si>
    <t>PYD</t>
  </si>
  <si>
    <t>Servicios Integrales De Salud, alto costo</t>
  </si>
  <si>
    <t>Alto costo</t>
  </si>
  <si>
    <t>85100000 ; 85110000 ; 85120000</t>
  </si>
  <si>
    <t>Red de Servicios de Oxígeno</t>
  </si>
  <si>
    <t>Servicios de Oxígeno</t>
  </si>
  <si>
    <t>Servicios Integrales De Salud, Red de Servicios Ocupacionales</t>
  </si>
  <si>
    <t>Servicios Ocupacionales</t>
  </si>
  <si>
    <t>Red de servicios de, alojamiento y albergues</t>
  </si>
  <si>
    <t>Alojamiento y albergues</t>
  </si>
  <si>
    <t xml:space="preserve">Servicios Profesionales, Asesorías </t>
  </si>
  <si>
    <t>Servicios Basados en ingeniería, Investigación y Tecnología</t>
  </si>
  <si>
    <t>AUDITORIA  CERTIFICACION  ICONTEC Certificación ISO 9001 - 2015</t>
  </si>
  <si>
    <t>noviembre</t>
  </si>
  <si>
    <t>Nuevo</t>
  </si>
  <si>
    <t>DEP</t>
  </si>
  <si>
    <t xml:space="preserve">Servicios Basados en ingeniería, Investigación y Tecnología </t>
  </si>
  <si>
    <t>Certificación ISO 9001  - 2015-Capacitaciones Sistema de gestión de Calidad</t>
  </si>
  <si>
    <t>febrero</t>
  </si>
  <si>
    <r>
      <t>Servicios Basados en ingeniería, Investigación y Tecnología Certificación ISO 9001  - 2015</t>
    </r>
    <r>
      <rPr>
        <sz val="9"/>
        <rFont val="Calibri"/>
        <family val="2"/>
      </rPr>
      <t xml:space="preserve"> </t>
    </r>
  </si>
  <si>
    <t>AFILIACION AL ICONTEC</t>
  </si>
  <si>
    <t>Febrero</t>
  </si>
  <si>
    <t>Orden de Compra</t>
  </si>
  <si>
    <t>Exhibiciones y eventos salud empresariales Sistema de vigilancia desordenes musculoesqueléticos (sve-dme)</t>
  </si>
  <si>
    <t>Sistema de vigilancia desordenes musculoesqueléticos (sve-dme)</t>
  </si>
  <si>
    <t xml:space="preserve"> DTH    (SG-SST)</t>
  </si>
  <si>
    <t>Prevención y control de enfermedades contagiosas implementación de protocolos de bioseguridad covid-19, VIH, lepra, tuberculosis, enfermedades parasitas Atención e implementación de protocolos de bioseguridad covid-19 para todas las sedes de capital salud eps</t>
  </si>
  <si>
    <t>Elementos de protección personal</t>
  </si>
  <si>
    <t xml:space="preserve">Servicios de asesorías de gestión modelos archivísticos </t>
  </si>
  <si>
    <t>implementación de las tablas de valoración documental</t>
  </si>
  <si>
    <t>junio</t>
  </si>
  <si>
    <t>DAF</t>
  </si>
  <si>
    <t>Servicios legales</t>
  </si>
  <si>
    <t>Servicios legales abogado, especialista, vigilancia  de procesos jurídicos</t>
  </si>
  <si>
    <t>DJU</t>
  </si>
  <si>
    <t xml:space="preserve">Servicios de gestión, asesoría, profesionales de empresa administrativos, financieros y operativos, </t>
  </si>
  <si>
    <t>Servicios de Revisoría Fiscal</t>
  </si>
  <si>
    <t>GERENCIA</t>
  </si>
  <si>
    <t>Servicios de gestión, asesoría, profesionales de empresa administrativos, financieros y operativos, OPS</t>
  </si>
  <si>
    <t>Servicios profesionales para el apoyo Medico administrativo, administrativo y financiero de la Entidad (OPS)</t>
  </si>
  <si>
    <t>DJU,DTH,DAF,DCM,OCI,DEP,DOP,DAU,DME,OGR</t>
  </si>
  <si>
    <t xml:space="preserve">Seguros y Pólizas </t>
  </si>
  <si>
    <t>Ejecución planes de mejora -recomendaciones inspecciones, entes de control (arl, ministerio de trabajo otros)</t>
  </si>
  <si>
    <t>Adquisición de bienes de servicios para dar cumplimiento a los  planes de mejora -recomendaciones inspecciones, entes de control (arl, ministerio de trabajo otros)</t>
  </si>
  <si>
    <t>Servicios de Seguros y Pensiones</t>
  </si>
  <si>
    <t>Póliza Todo Riesgo, Responsabilidad Civil Extracontractual activos</t>
  </si>
  <si>
    <t>abril</t>
  </si>
  <si>
    <t>Póliza Responsabilidad Civil Directores y Administradores</t>
  </si>
  <si>
    <t xml:space="preserve">Invitación de Mayor Cuantía </t>
  </si>
  <si>
    <t>Póliza Enfermedades de Alto Costo</t>
  </si>
  <si>
    <t>Tecnológicos</t>
  </si>
  <si>
    <t>Mesa de ayuda, servicios software asistenciales, administrativos y financieros, call center, Línea Ética Consultoría software</t>
  </si>
  <si>
    <t>CONSULTA LISTAS RESTRICTIVAS
búsqueda sarlaft</t>
  </si>
  <si>
    <t>marzo</t>
  </si>
  <si>
    <t>DTE</t>
  </si>
  <si>
    <r>
      <t>Mesa de ayuda, servicios software asistenciales, administrativos y financieros, Call center, Línea Ética:</t>
    </r>
    <r>
      <rPr>
        <sz val="9"/>
        <rFont val="Calibri"/>
        <family val="2"/>
      </rPr>
      <t xml:space="preserve"> </t>
    </r>
  </si>
  <si>
    <t>CUSTODIA DE CINTAS</t>
  </si>
  <si>
    <t>Abril</t>
  </si>
  <si>
    <t>Equipos informáticos y accesorios</t>
  </si>
  <si>
    <t xml:space="preserve">Diademas para el personal </t>
  </si>
  <si>
    <t>DAU</t>
  </si>
  <si>
    <t>Adquisición equipos audiovisuales, televisores para Puntos de atención al Usuario</t>
  </si>
  <si>
    <t>DCM</t>
  </si>
  <si>
    <t>Suit Adobe Creative Cloud, licencia</t>
  </si>
  <si>
    <t xml:space="preserve">Servicios de telecomunicaciones </t>
  </si>
  <si>
    <t>Servicio operador de WhatsApp</t>
  </si>
  <si>
    <t>Kit de Luces Para Estudio, 
Fotografía Y Vídeo, KIT</t>
  </si>
  <si>
    <t xml:space="preserve">Inteligencia artificial , sistemas de control de líneas de espera (software, digitarnos y accesos): </t>
  </si>
  <si>
    <t>CONTROL DE ACCESO, huellas</t>
  </si>
  <si>
    <t>Inteligencia artificial , sistemas de control de líneas de espera (software, digitarnos y accesos):</t>
  </si>
  <si>
    <t xml:space="preserve"> Actualización Infraestructura Cll. 40, servidores</t>
  </si>
  <si>
    <t>Sistemas SGDEA, documento electrónico</t>
  </si>
  <si>
    <t>Migración Cintas de Backup</t>
  </si>
  <si>
    <t>Kioskos Interactivos</t>
  </si>
  <si>
    <t>Certificador de correo electrónico</t>
  </si>
  <si>
    <t>SOFWARE ACTUARIAL</t>
  </si>
  <si>
    <t>Mantenimiento infraestructura</t>
  </si>
  <si>
    <t xml:space="preserve">Servicios de mantenimiento y reparaciones de construcción  </t>
  </si>
  <si>
    <t>Remodelación, Reubicación o apertura de PAU Bogotá, Meta y Cundinamarca</t>
  </si>
  <si>
    <t>Nuevo, varios contratos</t>
  </si>
  <si>
    <t xml:space="preserve">Servicios de mantenimiento y reparaciones de construcción </t>
  </si>
  <si>
    <t>Mantenimiento de sedes Administrativas, PAU y/o oficinas municipales (físico y mobiliario)</t>
  </si>
  <si>
    <t>Adquisición y arriendo de Muebles y Enseres</t>
  </si>
  <si>
    <t>Muebles, mobiliario y decoración</t>
  </si>
  <si>
    <t>Contratar el suministro de Mobiliario: sedes administrativas y PAU Bogotá, Meta y Cundinamarca</t>
  </si>
  <si>
    <t xml:space="preserve">Alquiler o arrendamiento de oficinas o modulares Arrendamientos de bienes inmuebles todas las sedes y puntos de atención </t>
  </si>
  <si>
    <t>Arrendamiento Sedes Administrativa Bogotá</t>
  </si>
  <si>
    <t>Arrendamiento Sedes Administrativa Meta</t>
  </si>
  <si>
    <t>Arriendos nuevas sedes Bogotá, Meta y Cundinamarca</t>
  </si>
  <si>
    <t>Bienestar social</t>
  </si>
  <si>
    <t>Servicio de bienestar social, celebración día, (mujer, madre, familia, Niños, Halloween, actividades deportivas, navidad, novenas navideñas, fin de año, eventos culturales</t>
  </si>
  <si>
    <t>Actividades deportivas, celebraciones, obsequios, recreativas y culturales conforme al plan anual de bienestar</t>
  </si>
  <si>
    <t>DTH BIENESTAR</t>
  </si>
  <si>
    <t>Seguridad y protección personal</t>
  </si>
  <si>
    <t>exámenes ocupacionales (trabajadores)</t>
  </si>
  <si>
    <t xml:space="preserve">Servicio de bienestar social, Capacitaciones  dirigidas a todo el personal, de acuerdo al plan anual de formación </t>
  </si>
  <si>
    <t>Plan anual de Capacitaciones al personal competencias blandas</t>
  </si>
  <si>
    <t>DTH  CAPACITACIÓN</t>
  </si>
  <si>
    <t>reuniones y eventos, Semana salud promoción y prevención , comités de convivencia, paritarios salud en el trabajo, actividades de salud pública, semana de la salud ,  campaña de afiliaciones, eventos empresariales y estratégicos</t>
  </si>
  <si>
    <t>EVENTOS DEL SGC , P ESTRATEGICA Y ACTIVIDADES DE CULTURA DE CALIDAD</t>
  </si>
  <si>
    <t xml:space="preserve">Capacitación Lavado de Activos / Financiación del Terrorismo </t>
  </si>
  <si>
    <t>OGR</t>
  </si>
  <si>
    <t>Reuniones y eventos,</t>
  </si>
  <si>
    <t>Semana salud promoción y prevención, comités de convivencia, paritarios salud en el trabajo, actividades de salud pública, semana de la salud ,  campaña de afiliaciones Comité paritario de seguridad y salud en el trabajo</t>
  </si>
  <si>
    <t>agosto</t>
  </si>
  <si>
    <t>reuniones y eventos, Semana salud promoción y prevención , comités de convivencia, paritarios salud ene el trabajo, actividades de salud pública, semana de la salud ,  campaña de afiliaciones Semana de la salud</t>
  </si>
  <si>
    <t>Actividades de Salud Publica</t>
  </si>
  <si>
    <t xml:space="preserve">Alimentos preparados y conservados: </t>
  </si>
  <si>
    <t xml:space="preserve">Servicio de refrigerios, Catering </t>
  </si>
  <si>
    <t>Plan anual de Participación Social</t>
  </si>
  <si>
    <t>Publicidad e impresiones</t>
  </si>
  <si>
    <t>Etiquetado y accesorios</t>
  </si>
  <si>
    <t>Adquisición elementos promocionales (TULA, ESFERO, SOMBRILLAS, GLOBOS, PELOTAS ANTI-ESTRÉS, BOTILITO, CANGURO, MALETA, BOLSAS ECOLÓGICAS, PASTILLERO, KIT HIGIENE ORAL, KIT RECIÉN NACIDO, CAJAS ORGANIZADORAS,  MEMORIA USB, CAMISETA, BUSO MANGA LARGA, MANTELES,GORRA, PENDONES)</t>
  </si>
  <si>
    <t>Adquisición elementos para promoción institucional ( STAND PORTATIL, VALLA PORTATIL, CARPA 4X4, DUMMIE INFLABLE)</t>
  </si>
  <si>
    <t>publicaciones impresas, electrónicas y accesorios</t>
  </si>
  <si>
    <t>Suministro e instalación de la imagen corporativa y señalización informativa de los Puntos de Atención al Usuario - PAU de Capital Salud EPS-S, (Bogotá, Meta, Cundinamarca) con el fin de brindar instalaciones acordes con las necesidades de orientación, información, señalización, atención y servicio de los afiliados, teniendo en cuenta las exigencias de las entidades de inspección, vigilancia y control en el marco de la normatividad vigente.</t>
  </si>
  <si>
    <t>Contratación de empresa especializada en la elaboración y suministro de material impreso. Volantes, folletos, afiches, cartillas, libretas, calendarios y carpetas.</t>
  </si>
  <si>
    <t>Publicidad de la EPS-S a través de distintos medios (radial, escrito, virtual)</t>
  </si>
  <si>
    <t>PLAN DE MEDIOS: Contratar la publicación de publirreportajes, a, radio, perifoneo, ,  televisión e internet en medios masivos, alternativos y comunitarios.</t>
  </si>
  <si>
    <t>Publicidad de la EPS-S a través de distintos medios (radial, escrito, virtual)PUBLICACIONES de ley:</t>
  </si>
  <si>
    <t>1. Publicación de artículos, notas y cuñas, en prensa, publicidad exterior Red de Prestadores de Servicios, periódico de amplia circulación- Resolución 4747 de 2007, Numeral 5/Ley 100. 
2. Publicación de copagos y cuotas moderadoras:
3. Rendición de Cuentas
4. Otras publicaciones</t>
  </si>
  <si>
    <t xml:space="preserve">Servicio de administración de mensajería instantánea Presupuesto para márketing social, (Facebook ads, Twitter ads, Instagram ads) que permita el incremento de seguidores y posicionamiento de marca </t>
  </si>
  <si>
    <t xml:space="preserve">Presupuesto para márketing social, (Facebook ads, Twitter ads, Instagram ads) que permita el incremento de seguidores y posicionamiento de marca </t>
  </si>
  <si>
    <t>Evento de Rendición de Cuentas</t>
  </si>
  <si>
    <t>Evento de rendición de cuentas</t>
  </si>
  <si>
    <t>JUNIO</t>
  </si>
  <si>
    <t>contratación directa</t>
  </si>
  <si>
    <t xml:space="preserve">Publicidad de la EPS-S a través de distintos medios (radial, escrito, virtual): </t>
  </si>
  <si>
    <t>PUBLICIDAD PARA SGC</t>
  </si>
  <si>
    <t>EPP Y Dotación, SST</t>
  </si>
  <si>
    <t xml:space="preserve">Seguridad y protección personal </t>
  </si>
  <si>
    <t xml:space="preserve">EPPS DE LOS AUXILIARES DE MANTENIMIENTO </t>
  </si>
  <si>
    <t xml:space="preserve"> Dotación brigadistas </t>
  </si>
  <si>
    <t xml:space="preserve">Capacitación de Emergencias </t>
  </si>
  <si>
    <t>Capacitación Plan de emergencias</t>
  </si>
  <si>
    <t>Servicios de gestión Profesionales y administrativos Riesgo psicosocial</t>
  </si>
  <si>
    <t>Batería Implementación de programa riesgo psicosocial</t>
  </si>
  <si>
    <t>Elementos de Oficina</t>
  </si>
  <si>
    <t>equipos informáticos y accesorios, 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</si>
  <si>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</si>
  <si>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ferretería y accesorios de caja eléctrica, Suministro de elementos de ferretería para sedes administrativas y puntos de atención a usuarios (pau) de capital salud eps-s en la sucursal Bogotá y sucursal meta</t>
  </si>
  <si>
    <t>Suministro de elementos de ferretería para sedes administrativas y puntos de atención a usuarios (pau) de capital salud eps-s en la sucursal Bogotá y sucursal meta</t>
  </si>
  <si>
    <t>40000000,
72000000</t>
  </si>
  <si>
    <t>aires acondicionados, servicio de instalación y mantenimiento o reparación de aires acondicionados</t>
  </si>
  <si>
    <t>Mantenimiento y compra de equipos y repuestos para  aires acondicionados</t>
  </si>
  <si>
    <t xml:space="preserve">Suministro de oficina, tintas, esferos, carpetas, separadores, elementos de sujeción, etc.: 
</t>
  </si>
  <si>
    <t>Servicio de telefonía y datos móviles y suministro de celulares</t>
  </si>
  <si>
    <t xml:space="preserve"> </t>
  </si>
  <si>
    <t xml:space="preserve">Funcionamiento </t>
  </si>
  <si>
    <t>Nuevos</t>
  </si>
  <si>
    <t>DIRECCIONES</t>
  </si>
  <si>
    <t>DTH</t>
  </si>
  <si>
    <t>T</t>
  </si>
  <si>
    <t>Comercial</t>
  </si>
  <si>
    <t xml:space="preserve">T </t>
  </si>
  <si>
    <t>Total Nuevos</t>
  </si>
  <si>
    <t>Total</t>
  </si>
  <si>
    <t>PAA</t>
  </si>
  <si>
    <t>C. NECESIDADES ADICIONALES</t>
  </si>
  <si>
    <t>Descripción</t>
  </si>
  <si>
    <t>Posibles códigos UNSPSC</t>
  </si>
  <si>
    <t>&lt;</t>
  </si>
  <si>
    <t>Total Comercial</t>
  </si>
  <si>
    <t>Total funcionamiento</t>
  </si>
  <si>
    <t>Capital Salud EPS-S SAS - Omar B. Perilla Ballesteros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</si>
</sst>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_(&quot;$&quot;\ * #,##0.00_);_(&quot;$&quot;\ * \(#,##0.00\);_(&quot;$&quot;\ * &quot;-&quot;??_);_(@_)"/>
    <numFmt numFmtId="167" formatCode="mmmm"/>
    <numFmt numFmtId="168" formatCode="_(&quot;$&quot;\ * #,##0_);_(&quot;$&quot;\ * \(#,##0\);_(&quot;$&quot;\ * &quot;-&quot;??_);_(@_)"/>
    <numFmt numFmtId="169" formatCode="0.0%"/>
  </numFmts>
  <fonts count="22"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sz val="11"/>
      <color rgb="FF000000"/>
      <name val="Calibri"/>
      <family val="2"/>
    </font>
    <font>
      <u/>
      <sz val="11"/>
      <color theme="10"/>
      <name val="Aptos Narrow"/>
      <family val="2"/>
      <scheme val="minor"/>
    </font>
    <font>
      <b/>
      <sz val="9"/>
      <name val="Aptos Narrow"/>
      <family val="2"/>
      <scheme val="minor"/>
    </font>
    <font>
      <sz val="9"/>
      <name val="Aptos Narrow"/>
      <family val="2"/>
      <scheme val="minor"/>
    </font>
    <font>
      <sz val="11"/>
      <name val="Aptos Narrow"/>
      <family val="2"/>
      <scheme val="minor"/>
    </font>
    <font>
      <sz val="10"/>
      <name val="Arial"/>
      <family val="2"/>
    </font>
    <font>
      <b/>
      <sz val="9"/>
      <name val="Arial"/>
      <family val="2"/>
    </font>
    <font>
      <b/>
      <sz val="8"/>
      <color theme="0"/>
      <name val="Aptos Narrow"/>
      <family val="2"/>
      <scheme val="minor"/>
    </font>
    <font>
      <sz val="8"/>
      <name val="Aptos Narrow"/>
      <family val="2"/>
      <scheme val="minor"/>
    </font>
    <font>
      <b/>
      <sz val="9"/>
      <color theme="0"/>
      <name val="Aptos Narrow"/>
      <family val="2"/>
      <scheme val="minor"/>
    </font>
    <font>
      <b/>
      <sz val="11"/>
      <name val="Aptos Narrow"/>
      <family val="2"/>
      <scheme val="minor"/>
    </font>
    <font>
      <sz val="9"/>
      <name val="Arial Narrow"/>
      <family val="2"/>
    </font>
    <font>
      <sz val="9"/>
      <color theme="1"/>
      <name val="Aptos Narrow"/>
      <family val="2"/>
      <scheme val="minor"/>
    </font>
    <font>
      <sz val="9"/>
      <name val="Calibri"/>
      <family val="2"/>
    </font>
    <font>
      <sz val="9"/>
      <color rgb="FFFF0000"/>
      <name val="Aptos Narrow"/>
      <family val="2"/>
      <scheme val="minor"/>
    </font>
    <font>
      <b/>
      <sz val="12"/>
      <color indexed="81"/>
      <name val="Tahoma"/>
      <family val="2"/>
    </font>
    <font>
      <sz val="12"/>
      <color indexed="81"/>
      <name val="Tahoma"/>
      <family val="2"/>
    </font>
  </fonts>
  <fills count="8">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10" fillId="0" borderId="0"/>
  </cellStyleXfs>
  <cellXfs count="126">
    <xf numFmtId="0" fontId="0" fillId="0" borderId="0" xfId="0"/>
    <xf numFmtId="0" fontId="7" fillId="0" borderId="0" xfId="0" applyFont="1" applyAlignment="1">
      <alignment horizontal="center" vertical="top"/>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165" fontId="7" fillId="0" borderId="0" xfId="1" applyNumberFormat="1"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top"/>
    </xf>
    <xf numFmtId="0" fontId="7"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center" wrapText="1"/>
    </xf>
    <xf numFmtId="165" fontId="8" fillId="0" borderId="0" xfId="1" applyNumberFormat="1" applyFont="1" applyAlignment="1">
      <alignment vertical="center" wrapText="1"/>
    </xf>
    <xf numFmtId="0" fontId="8" fillId="0" borderId="1" xfId="0" applyFont="1" applyBorder="1" applyAlignment="1">
      <alignment vertical="top" wrapText="1"/>
    </xf>
    <xf numFmtId="0" fontId="11" fillId="4" borderId="0" xfId="6" applyFont="1" applyFill="1" applyAlignment="1">
      <alignment vertical="top"/>
    </xf>
    <xf numFmtId="164" fontId="8" fillId="0" borderId="0" xfId="1" applyFont="1" applyAlignment="1">
      <alignment horizontal="center" vertical="center"/>
    </xf>
    <xf numFmtId="0" fontId="11" fillId="4" borderId="0" xfId="6" applyFont="1" applyFill="1" applyAlignment="1">
      <alignment vertical="center"/>
    </xf>
    <xf numFmtId="164" fontId="8" fillId="0" borderId="0" xfId="1" applyFont="1" applyAlignment="1">
      <alignment horizontal="center" vertical="center" wrapText="1"/>
    </xf>
    <xf numFmtId="1" fontId="8" fillId="3" borderId="1" xfId="1" applyNumberFormat="1" applyFont="1" applyFill="1" applyBorder="1" applyAlignment="1" applyProtection="1">
      <alignment horizontal="center" vertical="top" wrapText="1"/>
      <protection locked="0"/>
    </xf>
    <xf numFmtId="1" fontId="8" fillId="3" borderId="1" xfId="1" applyNumberFormat="1" applyFont="1" applyFill="1" applyBorder="1" applyAlignment="1" applyProtection="1">
      <alignment vertical="center" wrapText="1"/>
      <protection locked="0"/>
    </xf>
    <xf numFmtId="164" fontId="8" fillId="0" borderId="0" xfId="1" applyFont="1" applyAlignment="1">
      <alignment vertical="center"/>
    </xf>
    <xf numFmtId="0" fontId="12" fillId="5" borderId="1" xfId="4" applyFont="1" applyFill="1" applyBorder="1" applyAlignment="1" applyProtection="1">
      <alignment horizontal="center" vertical="center" wrapText="1"/>
    </xf>
    <xf numFmtId="165" fontId="12" fillId="5" borderId="1" xfId="1"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8" fillId="0" borderId="1" xfId="4" applyFont="1" applyFill="1" applyBorder="1" applyAlignment="1" applyProtection="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167" fontId="8" fillId="0" borderId="3" xfId="0" applyNumberFormat="1"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167" fontId="8" fillId="0" borderId="3" xfId="0" applyNumberFormat="1" applyFont="1" applyBorder="1" applyAlignment="1" applyProtection="1">
      <alignment horizontal="left" vertical="center" wrapText="1"/>
      <protection locked="0"/>
    </xf>
    <xf numFmtId="167" fontId="8" fillId="0" borderId="3" xfId="0" applyNumberFormat="1" applyFont="1" applyBorder="1" applyAlignment="1" applyProtection="1">
      <alignment vertical="center" wrapText="1"/>
      <protection locked="0"/>
    </xf>
    <xf numFmtId="165" fontId="8" fillId="0" borderId="4" xfId="1" applyNumberFormat="1" applyFont="1" applyFill="1" applyBorder="1" applyAlignment="1" applyProtection="1">
      <alignment vertical="center" wrapText="1"/>
      <protection locked="0"/>
    </xf>
    <xf numFmtId="3" fontId="8" fillId="0" borderId="1" xfId="2" applyNumberFormat="1" applyFont="1" applyFill="1" applyBorder="1" applyAlignment="1" applyProtection="1">
      <alignment vertical="center"/>
      <protection locked="0"/>
    </xf>
    <xf numFmtId="167" fontId="8"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9" fillId="0" borderId="0" xfId="0" applyFont="1" applyAlignment="1">
      <alignment vertical="center"/>
    </xf>
    <xf numFmtId="0" fontId="14" fillId="6" borderId="1" xfId="4" applyFont="1" applyFill="1" applyBorder="1" applyAlignment="1" applyProtection="1">
      <alignment horizontal="left" vertical="center" wrapText="1"/>
    </xf>
    <xf numFmtId="168" fontId="14" fillId="6" borderId="1" xfId="2" applyNumberFormat="1" applyFont="1" applyFill="1" applyBorder="1" applyAlignment="1" applyProtection="1">
      <alignment vertical="center"/>
      <protection locked="0"/>
    </xf>
    <xf numFmtId="167" fontId="14" fillId="6" borderId="1" xfId="0" applyNumberFormat="1" applyFont="1" applyFill="1" applyBorder="1" applyAlignment="1" applyProtection="1">
      <alignment horizontal="center" vertical="center"/>
      <protection locked="0"/>
    </xf>
    <xf numFmtId="165" fontId="14" fillId="6" borderId="1" xfId="1" applyNumberFormat="1" applyFont="1" applyFill="1" applyBorder="1" applyAlignment="1" applyProtection="1">
      <alignment horizontal="center" vertical="center" wrapText="1"/>
      <protection locked="0"/>
    </xf>
    <xf numFmtId="0" fontId="15" fillId="0" borderId="0" xfId="0" applyFont="1" applyAlignment="1">
      <alignment vertical="center"/>
    </xf>
    <xf numFmtId="0" fontId="8" fillId="0" borderId="1" xfId="0" applyFont="1" applyBorder="1" applyAlignment="1">
      <alignment vertical="center" wrapText="1"/>
    </xf>
    <xf numFmtId="167" fontId="8" fillId="0" borderId="1" xfId="0" applyNumberFormat="1"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167" fontId="16" fillId="0" borderId="1" xfId="0" applyNumberFormat="1" applyFont="1" applyBorder="1" applyAlignment="1" applyProtection="1">
      <alignment vertical="center" wrapText="1"/>
      <protection locked="0"/>
    </xf>
    <xf numFmtId="167" fontId="8" fillId="0" borderId="1" xfId="0" applyNumberFormat="1" applyFont="1" applyBorder="1" applyAlignment="1" applyProtection="1">
      <alignment vertical="center" wrapText="1"/>
      <protection locked="0"/>
    </xf>
    <xf numFmtId="165" fontId="17" fillId="0" borderId="1" xfId="1" applyNumberFormat="1" applyFont="1" applyFill="1" applyBorder="1" applyAlignment="1">
      <alignment vertical="center" wrapText="1"/>
    </xf>
    <xf numFmtId="168" fontId="17" fillId="0" borderId="1" xfId="2" applyNumberFormat="1" applyFont="1" applyFill="1" applyBorder="1" applyAlignment="1">
      <alignment vertical="center"/>
    </xf>
    <xf numFmtId="165" fontId="8" fillId="0" borderId="1" xfId="1" applyNumberFormat="1" applyFont="1" applyFill="1" applyBorder="1" applyAlignment="1">
      <alignment vertical="center" wrapText="1"/>
    </xf>
    <xf numFmtId="3" fontId="8" fillId="0" borderId="1" xfId="2" applyNumberFormat="1" applyFont="1" applyFill="1" applyBorder="1" applyAlignment="1" applyProtection="1">
      <alignment vertical="center" wrapText="1"/>
      <protection locked="0"/>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168" fontId="8" fillId="0" borderId="1" xfId="2" applyNumberFormat="1" applyFont="1" applyFill="1" applyBorder="1" applyAlignment="1" applyProtection="1">
      <alignment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168" fontId="8" fillId="0" borderId="1" xfId="2" applyNumberFormat="1" applyFont="1" applyFill="1" applyBorder="1" applyAlignment="1">
      <alignment vertical="center" wrapText="1"/>
    </xf>
    <xf numFmtId="0" fontId="3" fillId="0" borderId="0" xfId="0" applyFont="1" applyAlignment="1">
      <alignment vertical="center"/>
    </xf>
    <xf numFmtId="0" fontId="8" fillId="0" borderId="4" xfId="0" applyFont="1" applyBorder="1" applyAlignment="1">
      <alignment vertical="center" wrapText="1"/>
    </xf>
    <xf numFmtId="167" fontId="19" fillId="0" borderId="1" xfId="0" applyNumberFormat="1" applyFont="1" applyBorder="1" applyAlignment="1" applyProtection="1">
      <alignment horizontal="center" vertical="center"/>
      <protection locked="0"/>
    </xf>
    <xf numFmtId="168" fontId="8" fillId="0" borderId="1" xfId="2" applyNumberFormat="1" applyFont="1" applyFill="1" applyBorder="1" applyAlignment="1">
      <alignment vertical="center"/>
    </xf>
    <xf numFmtId="0" fontId="8" fillId="0" borderId="13" xfId="0" applyFont="1" applyBorder="1" applyAlignment="1">
      <alignment horizontal="center" vertical="center" wrapText="1"/>
    </xf>
    <xf numFmtId="165" fontId="8" fillId="0" borderId="0" xfId="1" applyNumberFormat="1" applyFont="1" applyFill="1" applyAlignment="1">
      <alignment vertical="center" wrapText="1"/>
    </xf>
    <xf numFmtId="168" fontId="8" fillId="0" borderId="0" xfId="0" applyNumberFormat="1" applyFont="1" applyAlignment="1">
      <alignment vertical="center" wrapText="1"/>
    </xf>
    <xf numFmtId="0" fontId="9" fillId="0" borderId="0" xfId="0" applyFont="1" applyAlignment="1">
      <alignment vertical="top" wrapText="1"/>
    </xf>
    <xf numFmtId="165" fontId="14" fillId="6" borderId="1" xfId="1" applyNumberFormat="1" applyFont="1" applyFill="1" applyBorder="1" applyAlignment="1">
      <alignment wrapText="1"/>
    </xf>
    <xf numFmtId="3" fontId="8" fillId="0" borderId="0" xfId="0" applyNumberFormat="1" applyFont="1" applyAlignment="1">
      <alignment vertical="top" wrapText="1"/>
    </xf>
    <xf numFmtId="0" fontId="11" fillId="0" borderId="0" xfId="6" applyFont="1" applyAlignment="1">
      <alignment horizontal="center" vertical="center" wrapText="1"/>
    </xf>
    <xf numFmtId="168" fontId="2" fillId="6" borderId="1" xfId="0" applyNumberFormat="1" applyFont="1" applyFill="1" applyBorder="1" applyAlignment="1">
      <alignment vertical="center" wrapText="1"/>
    </xf>
    <xf numFmtId="9" fontId="8" fillId="0" borderId="0" xfId="3" applyFont="1" applyAlignment="1">
      <alignment horizontal="center" vertical="center" wrapText="1"/>
    </xf>
    <xf numFmtId="165" fontId="14" fillId="6" borderId="1" xfId="1" applyNumberFormat="1" applyFont="1" applyFill="1" applyBorder="1" applyAlignment="1">
      <alignment horizontal="center" vertical="center" wrapText="1"/>
    </xf>
    <xf numFmtId="168" fontId="8" fillId="0" borderId="1" xfId="0" applyNumberFormat="1" applyFont="1" applyBorder="1" applyAlignment="1">
      <alignment vertical="center" wrapText="1"/>
    </xf>
    <xf numFmtId="168" fontId="8" fillId="0" borderId="1" xfId="0" applyNumberFormat="1" applyFont="1" applyBorder="1" applyAlignment="1">
      <alignment vertical="center"/>
    </xf>
    <xf numFmtId="169" fontId="8" fillId="0" borderId="0" xfId="3" applyNumberFormat="1" applyFont="1" applyAlignment="1">
      <alignment horizontal="center" vertical="center"/>
    </xf>
    <xf numFmtId="0" fontId="8" fillId="0" borderId="0" xfId="0" applyFont="1" applyAlignment="1">
      <alignment horizontal="center" vertical="center"/>
    </xf>
    <xf numFmtId="168" fontId="7" fillId="0" borderId="1" xfId="0" applyNumberFormat="1" applyFont="1" applyBorder="1" applyAlignment="1">
      <alignment vertical="center"/>
    </xf>
    <xf numFmtId="165" fontId="8" fillId="0" borderId="0" xfId="1" applyNumberFormat="1" applyFont="1" applyAlignment="1">
      <alignment horizontal="right" vertical="center" wrapText="1"/>
    </xf>
    <xf numFmtId="3" fontId="8" fillId="0" borderId="0" xfId="0" applyNumberFormat="1" applyFont="1" applyAlignment="1">
      <alignment horizontal="center" vertical="center" wrapText="1"/>
    </xf>
    <xf numFmtId="165" fontId="8" fillId="0" borderId="0" xfId="1" applyNumberFormat="1" applyFont="1" applyAlignment="1">
      <alignment horizontal="right" vertical="top" wrapText="1"/>
    </xf>
    <xf numFmtId="168" fontId="8" fillId="0" borderId="0" xfId="0" applyNumberFormat="1" applyFont="1" applyAlignment="1">
      <alignment vertical="top" wrapText="1"/>
    </xf>
    <xf numFmtId="165" fontId="14" fillId="6" borderId="1" xfId="1" applyNumberFormat="1" applyFont="1" applyFill="1" applyBorder="1" applyAlignment="1">
      <alignment vertical="center" wrapText="1"/>
    </xf>
    <xf numFmtId="165" fontId="8" fillId="0" borderId="0" xfId="1" applyNumberFormat="1" applyFont="1" applyAlignment="1">
      <alignment vertical="top" wrapText="1"/>
    </xf>
    <xf numFmtId="168" fontId="2" fillId="6" borderId="1" xfId="0" applyNumberFormat="1" applyFont="1" applyFill="1" applyBorder="1" applyAlignment="1">
      <alignment vertical="center"/>
    </xf>
    <xf numFmtId="168" fontId="8" fillId="0" borderId="0" xfId="0" applyNumberFormat="1" applyFont="1" applyAlignment="1">
      <alignment horizontal="center" vertical="center" wrapText="1"/>
    </xf>
    <xf numFmtId="164" fontId="8" fillId="0" borderId="0" xfId="1" applyFont="1" applyAlignment="1">
      <alignment vertical="top"/>
    </xf>
    <xf numFmtId="164" fontId="9" fillId="0" borderId="0" xfId="1" applyFont="1" applyAlignment="1">
      <alignment vertical="top"/>
    </xf>
    <xf numFmtId="168" fontId="8" fillId="0" borderId="0" xfId="0" applyNumberFormat="1" applyFont="1" applyAlignment="1">
      <alignment vertical="center"/>
    </xf>
    <xf numFmtId="165" fontId="8" fillId="0" borderId="0" xfId="1" applyNumberFormat="1" applyFont="1" applyAlignment="1">
      <alignment vertical="top"/>
    </xf>
    <xf numFmtId="164" fontId="8" fillId="0" borderId="0" xfId="1" applyFont="1" applyAlignment="1">
      <alignment horizontal="center" vertical="top"/>
    </xf>
    <xf numFmtId="0" fontId="8" fillId="0" borderId="0" xfId="0" applyFont="1" applyAlignment="1">
      <alignment vertical="top"/>
    </xf>
    <xf numFmtId="0" fontId="8" fillId="0" borderId="0" xfId="0" applyFont="1" applyAlignment="1">
      <alignment vertical="center"/>
    </xf>
    <xf numFmtId="0" fontId="7" fillId="0" borderId="0" xfId="0" applyFont="1" applyAlignment="1">
      <alignment horizontal="left" vertical="top" wrapText="1"/>
    </xf>
    <xf numFmtId="0" fontId="7" fillId="7" borderId="1" xfId="4" applyFont="1" applyFill="1" applyBorder="1" applyAlignment="1" applyProtection="1">
      <alignment horizontal="center" vertical="top" wrapText="1"/>
    </xf>
    <xf numFmtId="0" fontId="7" fillId="7" borderId="1" xfId="4" applyFont="1" applyFill="1" applyBorder="1" applyAlignment="1" applyProtection="1">
      <alignment vertical="center" wrapText="1"/>
    </xf>
    <xf numFmtId="0" fontId="8" fillId="0" borderId="1" xfId="0" applyFont="1" applyBorder="1" applyAlignment="1" applyProtection="1">
      <alignment horizontal="left" vertical="top" wrapText="1"/>
      <protection locked="0"/>
    </xf>
    <xf numFmtId="0" fontId="8" fillId="0" borderId="0" xfId="0" applyFont="1" applyAlignment="1">
      <alignment horizontal="center" vertical="top"/>
    </xf>
    <xf numFmtId="165" fontId="8" fillId="0" borderId="0" xfId="1" applyNumberFormat="1" applyFont="1" applyAlignment="1">
      <alignment vertical="center"/>
    </xf>
    <xf numFmtId="165" fontId="8" fillId="0" borderId="0" xfId="0" applyNumberFormat="1" applyFont="1" applyAlignment="1">
      <alignment vertical="center"/>
    </xf>
    <xf numFmtId="0" fontId="9" fillId="0" borderId="0" xfId="0" applyFont="1" applyAlignment="1">
      <alignment horizontal="center" vertical="center"/>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7" fillId="0" borderId="11" xfId="0" applyFont="1" applyBorder="1" applyAlignment="1">
      <alignment horizontal="center" vertical="top" wrapText="1"/>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6" fillId="3" borderId="2" xfId="5" applyFill="1" applyBorder="1" applyAlignment="1" applyProtection="1">
      <alignment horizontal="left" vertical="top" wrapText="1"/>
      <protection locked="0"/>
    </xf>
    <xf numFmtId="166" fontId="8" fillId="3" borderId="2" xfId="2" applyFont="1" applyFill="1" applyBorder="1" applyAlignment="1" applyProtection="1">
      <alignment horizontal="center" vertical="top" wrapText="1"/>
      <protection locked="0"/>
    </xf>
    <xf numFmtId="166" fontId="8" fillId="3" borderId="3" xfId="2" applyFont="1" applyFill="1" applyBorder="1" applyAlignment="1" applyProtection="1">
      <alignment horizontal="center" vertical="top" wrapText="1"/>
      <protection locked="0"/>
    </xf>
    <xf numFmtId="166" fontId="8" fillId="3" borderId="4" xfId="2" applyFont="1" applyFill="1" applyBorder="1" applyAlignment="1" applyProtection="1">
      <alignment horizontal="center" vertical="top" wrapText="1"/>
      <protection locked="0"/>
    </xf>
    <xf numFmtId="0" fontId="7" fillId="0" borderId="0" xfId="0" applyFont="1" applyAlignment="1">
      <alignment horizontal="left" vertical="top"/>
    </xf>
    <xf numFmtId="14" fontId="8" fillId="3" borderId="2" xfId="0" applyNumberFormat="1" applyFont="1" applyFill="1" applyBorder="1" applyAlignment="1" applyProtection="1">
      <alignment horizontal="left" vertical="top" wrapText="1"/>
      <protection locked="0"/>
    </xf>
    <xf numFmtId="14" fontId="8" fillId="3" borderId="3" xfId="0" applyNumberFormat="1" applyFont="1" applyFill="1" applyBorder="1" applyAlignment="1" applyProtection="1">
      <alignment horizontal="left" vertical="top" wrapText="1"/>
      <protection locked="0"/>
    </xf>
    <xf numFmtId="14" fontId="8" fillId="3" borderId="4" xfId="0" applyNumberFormat="1" applyFont="1" applyFill="1" applyBorder="1" applyAlignment="1" applyProtection="1">
      <alignment horizontal="left" vertical="top" wrapText="1"/>
      <protection locked="0"/>
    </xf>
  </cellXfs>
  <cellStyles count="7">
    <cellStyle name="Énfasis1" xfId="4" builtinId="29"/>
    <cellStyle name="Hipervínculo" xfId="5" builtinId="8"/>
    <cellStyle name="Millares" xfId="1" builtinId="3"/>
    <cellStyle name="Moneda" xfId="2" builtinId="4"/>
    <cellStyle name="Normal" xfId="0" builtinId="0"/>
    <cellStyle name="Normal 2" xfId="6" xr:uid="{47164187-1CE6-460B-B88A-EB9C8A24E33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14</xdr:row>
          <xdr:rowOff>276225</xdr:rowOff>
        </xdr:from>
        <xdr:to>
          <xdr:col>1</xdr:col>
          <xdr:colOff>1457325</xdr:colOff>
          <xdr:row>16</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14</xdr:row>
          <xdr:rowOff>285750</xdr:rowOff>
        </xdr:from>
        <xdr:to>
          <xdr:col>1</xdr:col>
          <xdr:colOff>2838450</xdr:colOff>
          <xdr:row>16</xdr:row>
          <xdr:rowOff>9525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xdr:row>
          <xdr:rowOff>266700</xdr:rowOff>
        </xdr:from>
        <xdr:to>
          <xdr:col>4</xdr:col>
          <xdr:colOff>1219200</xdr:colOff>
          <xdr:row>16</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14</xdr:row>
          <xdr:rowOff>266700</xdr:rowOff>
        </xdr:from>
        <xdr:to>
          <xdr:col>5</xdr:col>
          <xdr:colOff>1114425</xdr:colOff>
          <xdr:row>15</xdr:row>
          <xdr:rowOff>333375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LIQ%20DE%20PRESUPUESTO%20DE%20GASTOS%20POR%20RUBRO%20PLAN%20DE%20CUENTAS%202024%20%20JD.xlsx" TargetMode="External"/><Relationship Id="rId2" Type="http://schemas.microsoft.com/office/2019/04/relationships/externalLinkLongPath" Target="/personal/profesional_planeacion3_capitalsalud_gov_co/Documents/Documentos/1.%20PLANEACION%20ESTRATEGICA%20Y%20FINANCIERA/1.%20Plan%20Anual%20de%20Adquisiciones/2024/LIQ%20DE%20PRESUPUESTO%20DE%20GASTOS%20POR%20RUBRO%20PLAN%20DE%20CUENTAS%202024%20%20JD.xlsx?E6CD338A" TargetMode="External"/><Relationship Id="rId1" Type="http://schemas.openxmlformats.org/officeDocument/2006/relationships/externalLinkPath" Target="file:///\\E6CD338A\LIQ%20DE%20PRESUPUESTO%20DE%20GASTOS%20POR%20RUBRO%20PLAN%20DE%20CUENTAS%202024%20%20J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PAA%20correciones%20DIreciones/PLAN-ANUAL-DE-ADQUISICIONES%20PROPUESTA%20DCM,2024.xlsx" TargetMode="External"/><Relationship Id="rId2" Type="http://schemas.microsoft.com/office/2019/04/relationships/externalLinkLongPath" Target="/personal/profesional_planeacion3_capitalsalud_gov_co/Documents/Documentos/1.%20PLANEACION%20ESTRATEGICA%20Y%20FINANCIERA/1.%20Plan%20Anual%20de%20Adquisiciones/2024/PAA%20correciones%20DIreciones/PLAN-ANUAL-DE-ADQUISICIONES%20PROPUESTA%20DCM,2024.xlsx?F0017889" TargetMode="External"/><Relationship Id="rId1" Type="http://schemas.openxmlformats.org/officeDocument/2006/relationships/externalLinkPath" Target="file:///\\F0017889\PLAN-ANUAL-DE-ADQUISICIONES%20PROPUESTA%20DC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rgeap\AppData\Local\Microsoft\Windows\INetCache\Content.Outlook\H5XIWSVF\3.%20PAA%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PTO 2024 GASTOS (2)"/>
      <sheetName val="PPTO 2024 GASTOS"/>
      <sheetName val="PPTO 2024 GASTOS (3)"/>
      <sheetName val="PPTO 2024 GASTOS (4)"/>
    </sheetNames>
    <sheetDataSet>
      <sheetData sheetId="0"/>
      <sheetData sheetId="1"/>
      <sheetData sheetId="2">
        <row r="29">
          <cell r="H29">
            <v>38885023990.854668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O QUE PEDIMOS"/>
      <sheetName val="LO QUE NOS DIERON"/>
      <sheetName val="LA NUEVA DISTRIBUCIÓN"/>
    </sheetNames>
    <sheetDataSet>
      <sheetData sheetId="0"/>
      <sheetData sheetId="1"/>
      <sheetData sheetId="2">
        <row r="16">
          <cell r="I16">
            <v>3000617992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2022"/>
      <sheetName val="PAA 2023"/>
      <sheetName val="PAA 2023 (2)"/>
      <sheetName val="3. PAA 2023"/>
    </sheetNames>
    <definedNames>
      <definedName name="agregarfilas"/>
      <definedName name="agregarfilasNecAdi"/>
      <definedName name="elimfilas"/>
      <definedName name="elimfilasNecAdi"/>
    </defined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apitalsalud.gov.co/3-1-plan-anual-de-adquisicion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3E0-3C0C-4017-9ABB-C5E779D560F1}">
  <dimension ref="A1:M146"/>
  <sheetViews>
    <sheetView showGridLines="0" tabSelected="1" zoomScale="130" zoomScaleNormal="130" workbookViewId="0">
      <selection sqref="A1:B1"/>
    </sheetView>
  </sheetViews>
  <sheetFormatPr baseColWidth="10" defaultColWidth="17.5703125" defaultRowHeight="15" x14ac:dyDescent="0.25"/>
  <cols>
    <col min="1" max="1" width="15.5703125" style="92" customWidth="1"/>
    <col min="2" max="2" width="29.140625" style="92" customWidth="1"/>
    <col min="3" max="3" width="25.42578125" style="92" customWidth="1"/>
    <col min="4" max="4" width="12.7109375" style="93" customWidth="1"/>
    <col min="5" max="5" width="12.28515625" style="77" customWidth="1"/>
    <col min="6" max="6" width="11" style="12" customWidth="1"/>
    <col min="7" max="7" width="20.28515625" style="11" hidden="1" customWidth="1"/>
    <col min="8" max="8" width="12.28515625" style="11" customWidth="1"/>
    <col min="9" max="9" width="19.5703125" style="13" customWidth="1"/>
    <col min="10" max="10" width="26.28515625" style="93" customWidth="1"/>
    <col min="11" max="11" width="10.5703125" style="77" hidden="1" customWidth="1"/>
    <col min="12" max="12" width="11.5703125" style="77" hidden="1" customWidth="1"/>
    <col min="13" max="13" width="13.7109375" style="7" customWidth="1"/>
    <col min="14" max="212" width="11.42578125" style="8" customWidth="1"/>
    <col min="213" max="213" width="19.85546875" style="8" customWidth="1"/>
    <col min="214" max="214" width="62.7109375" style="8" customWidth="1"/>
    <col min="215" max="215" width="22.140625" style="8" customWidth="1"/>
    <col min="216" max="216" width="17.5703125" style="8"/>
    <col min="217" max="217" width="19.85546875" style="8" customWidth="1"/>
    <col min="218" max="218" width="46.42578125" style="8" customWidth="1"/>
    <col min="219" max="219" width="40.42578125" style="8" customWidth="1"/>
    <col min="220" max="220" width="13.140625" style="8" customWidth="1"/>
    <col min="221" max="221" width="13" style="8" customWidth="1"/>
    <col min="222" max="223" width="0" style="8" hidden="1" customWidth="1"/>
    <col min="224" max="224" width="18.42578125" style="8" customWidth="1"/>
    <col min="225" max="225" width="24.7109375" style="8" customWidth="1"/>
    <col min="226" max="227" width="0" style="8" hidden="1" customWidth="1"/>
    <col min="228" max="228" width="22.85546875" style="8" customWidth="1"/>
    <col min="229" max="230" width="17.7109375" style="8" customWidth="1"/>
    <col min="231" max="231" width="30.28515625" style="8" customWidth="1"/>
    <col min="232" max="232" width="17.5703125" style="8"/>
    <col min="233" max="468" width="11.42578125" style="8" customWidth="1"/>
    <col min="469" max="469" width="19.85546875" style="8" customWidth="1"/>
    <col min="470" max="470" width="62.7109375" style="8" customWidth="1"/>
    <col min="471" max="471" width="22.140625" style="8" customWidth="1"/>
    <col min="472" max="472" width="17.5703125" style="8"/>
    <col min="473" max="473" width="19.85546875" style="8" customWidth="1"/>
    <col min="474" max="474" width="46.42578125" style="8" customWidth="1"/>
    <col min="475" max="475" width="40.42578125" style="8" customWidth="1"/>
    <col min="476" max="476" width="13.140625" style="8" customWidth="1"/>
    <col min="477" max="477" width="13" style="8" customWidth="1"/>
    <col min="478" max="479" width="0" style="8" hidden="1" customWidth="1"/>
    <col min="480" max="480" width="18.42578125" style="8" customWidth="1"/>
    <col min="481" max="481" width="24.7109375" style="8" customWidth="1"/>
    <col min="482" max="483" width="0" style="8" hidden="1" customWidth="1"/>
    <col min="484" max="484" width="22.85546875" style="8" customWidth="1"/>
    <col min="485" max="486" width="17.7109375" style="8" customWidth="1"/>
    <col min="487" max="487" width="30.28515625" style="8" customWidth="1"/>
    <col min="488" max="488" width="17.5703125" style="8"/>
    <col min="489" max="724" width="11.42578125" style="8" customWidth="1"/>
    <col min="725" max="725" width="19.85546875" style="8" customWidth="1"/>
    <col min="726" max="726" width="62.7109375" style="8" customWidth="1"/>
    <col min="727" max="727" width="22.140625" style="8" customWidth="1"/>
    <col min="728" max="728" width="17.5703125" style="8"/>
    <col min="729" max="729" width="19.85546875" style="8" customWidth="1"/>
    <col min="730" max="730" width="46.42578125" style="8" customWidth="1"/>
    <col min="731" max="731" width="40.42578125" style="8" customWidth="1"/>
    <col min="732" max="732" width="13.140625" style="8" customWidth="1"/>
    <col min="733" max="733" width="13" style="8" customWidth="1"/>
    <col min="734" max="735" width="0" style="8" hidden="1" customWidth="1"/>
    <col min="736" max="736" width="18.42578125" style="8" customWidth="1"/>
    <col min="737" max="737" width="24.7109375" style="8" customWidth="1"/>
    <col min="738" max="739" width="0" style="8" hidden="1" customWidth="1"/>
    <col min="740" max="740" width="22.85546875" style="8" customWidth="1"/>
    <col min="741" max="742" width="17.7109375" style="8" customWidth="1"/>
    <col min="743" max="743" width="30.28515625" style="8" customWidth="1"/>
    <col min="744" max="744" width="17.5703125" style="8"/>
    <col min="745" max="980" width="11.42578125" style="8" customWidth="1"/>
    <col min="981" max="981" width="19.85546875" style="8" customWidth="1"/>
    <col min="982" max="982" width="62.7109375" style="8" customWidth="1"/>
    <col min="983" max="983" width="22.140625" style="8" customWidth="1"/>
    <col min="984" max="984" width="17.5703125" style="8"/>
    <col min="985" max="985" width="19.85546875" style="8" customWidth="1"/>
    <col min="986" max="986" width="46.42578125" style="8" customWidth="1"/>
    <col min="987" max="987" width="40.42578125" style="8" customWidth="1"/>
    <col min="988" max="988" width="13.140625" style="8" customWidth="1"/>
    <col min="989" max="989" width="13" style="8" customWidth="1"/>
    <col min="990" max="991" width="0" style="8" hidden="1" customWidth="1"/>
    <col min="992" max="992" width="18.42578125" style="8" customWidth="1"/>
    <col min="993" max="993" width="24.7109375" style="8" customWidth="1"/>
    <col min="994" max="995" width="0" style="8" hidden="1" customWidth="1"/>
    <col min="996" max="996" width="22.85546875" style="8" customWidth="1"/>
    <col min="997" max="998" width="17.7109375" style="8" customWidth="1"/>
    <col min="999" max="999" width="30.28515625" style="8" customWidth="1"/>
    <col min="1000" max="1000" width="17.5703125" style="8"/>
    <col min="1001" max="1236" width="11.42578125" style="8" customWidth="1"/>
    <col min="1237" max="1237" width="19.85546875" style="8" customWidth="1"/>
    <col min="1238" max="1238" width="62.7109375" style="8" customWidth="1"/>
    <col min="1239" max="1239" width="22.140625" style="8" customWidth="1"/>
    <col min="1240" max="1240" width="17.5703125" style="8"/>
    <col min="1241" max="1241" width="19.85546875" style="8" customWidth="1"/>
    <col min="1242" max="1242" width="46.42578125" style="8" customWidth="1"/>
    <col min="1243" max="1243" width="40.42578125" style="8" customWidth="1"/>
    <col min="1244" max="1244" width="13.140625" style="8" customWidth="1"/>
    <col min="1245" max="1245" width="13" style="8" customWidth="1"/>
    <col min="1246" max="1247" width="0" style="8" hidden="1" customWidth="1"/>
    <col min="1248" max="1248" width="18.42578125" style="8" customWidth="1"/>
    <col min="1249" max="1249" width="24.7109375" style="8" customWidth="1"/>
    <col min="1250" max="1251" width="0" style="8" hidden="1" customWidth="1"/>
    <col min="1252" max="1252" width="22.85546875" style="8" customWidth="1"/>
    <col min="1253" max="1254" width="17.7109375" style="8" customWidth="1"/>
    <col min="1255" max="1255" width="30.28515625" style="8" customWidth="1"/>
    <col min="1256" max="1256" width="17.5703125" style="8"/>
    <col min="1257" max="1492" width="11.42578125" style="8" customWidth="1"/>
    <col min="1493" max="1493" width="19.85546875" style="8" customWidth="1"/>
    <col min="1494" max="1494" width="62.7109375" style="8" customWidth="1"/>
    <col min="1495" max="1495" width="22.140625" style="8" customWidth="1"/>
    <col min="1496" max="1496" width="17.5703125" style="8"/>
    <col min="1497" max="1497" width="19.85546875" style="8" customWidth="1"/>
    <col min="1498" max="1498" width="46.42578125" style="8" customWidth="1"/>
    <col min="1499" max="1499" width="40.42578125" style="8" customWidth="1"/>
    <col min="1500" max="1500" width="13.140625" style="8" customWidth="1"/>
    <col min="1501" max="1501" width="13" style="8" customWidth="1"/>
    <col min="1502" max="1503" width="0" style="8" hidden="1" customWidth="1"/>
    <col min="1504" max="1504" width="18.42578125" style="8" customWidth="1"/>
    <col min="1505" max="1505" width="24.7109375" style="8" customWidth="1"/>
    <col min="1506" max="1507" width="0" style="8" hidden="1" customWidth="1"/>
    <col min="1508" max="1508" width="22.85546875" style="8" customWidth="1"/>
    <col min="1509" max="1510" width="17.7109375" style="8" customWidth="1"/>
    <col min="1511" max="1511" width="30.28515625" style="8" customWidth="1"/>
    <col min="1512" max="1512" width="17.5703125" style="8"/>
    <col min="1513" max="1748" width="11.42578125" style="8" customWidth="1"/>
    <col min="1749" max="1749" width="19.85546875" style="8" customWidth="1"/>
    <col min="1750" max="1750" width="62.7109375" style="8" customWidth="1"/>
    <col min="1751" max="1751" width="22.140625" style="8" customWidth="1"/>
    <col min="1752" max="1752" width="17.5703125" style="8"/>
    <col min="1753" max="1753" width="19.85546875" style="8" customWidth="1"/>
    <col min="1754" max="1754" width="46.42578125" style="8" customWidth="1"/>
    <col min="1755" max="1755" width="40.42578125" style="8" customWidth="1"/>
    <col min="1756" max="1756" width="13.140625" style="8" customWidth="1"/>
    <col min="1757" max="1757" width="13" style="8" customWidth="1"/>
    <col min="1758" max="1759" width="0" style="8" hidden="1" customWidth="1"/>
    <col min="1760" max="1760" width="18.42578125" style="8" customWidth="1"/>
    <col min="1761" max="1761" width="24.7109375" style="8" customWidth="1"/>
    <col min="1762" max="1763" width="0" style="8" hidden="1" customWidth="1"/>
    <col min="1764" max="1764" width="22.85546875" style="8" customWidth="1"/>
    <col min="1765" max="1766" width="17.7109375" style="8" customWidth="1"/>
    <col min="1767" max="1767" width="30.28515625" style="8" customWidth="1"/>
    <col min="1768" max="1768" width="17.5703125" style="8"/>
    <col min="1769" max="2004" width="11.42578125" style="8" customWidth="1"/>
    <col min="2005" max="2005" width="19.85546875" style="8" customWidth="1"/>
    <col min="2006" max="2006" width="62.7109375" style="8" customWidth="1"/>
    <col min="2007" max="2007" width="22.140625" style="8" customWidth="1"/>
    <col min="2008" max="2008" width="17.5703125" style="8"/>
    <col min="2009" max="2009" width="19.85546875" style="8" customWidth="1"/>
    <col min="2010" max="2010" width="46.42578125" style="8" customWidth="1"/>
    <col min="2011" max="2011" width="40.42578125" style="8" customWidth="1"/>
    <col min="2012" max="2012" width="13.140625" style="8" customWidth="1"/>
    <col min="2013" max="2013" width="13" style="8" customWidth="1"/>
    <col min="2014" max="2015" width="0" style="8" hidden="1" customWidth="1"/>
    <col min="2016" max="2016" width="18.42578125" style="8" customWidth="1"/>
    <col min="2017" max="2017" width="24.7109375" style="8" customWidth="1"/>
    <col min="2018" max="2019" width="0" style="8" hidden="1" customWidth="1"/>
    <col min="2020" max="2020" width="22.85546875" style="8" customWidth="1"/>
    <col min="2021" max="2022" width="17.7109375" style="8" customWidth="1"/>
    <col min="2023" max="2023" width="30.28515625" style="8" customWidth="1"/>
    <col min="2024" max="2024" width="17.5703125" style="8"/>
    <col min="2025" max="2260" width="11.42578125" style="8" customWidth="1"/>
    <col min="2261" max="2261" width="19.85546875" style="8" customWidth="1"/>
    <col min="2262" max="2262" width="62.7109375" style="8" customWidth="1"/>
    <col min="2263" max="2263" width="22.140625" style="8" customWidth="1"/>
    <col min="2264" max="2264" width="17.5703125" style="8"/>
    <col min="2265" max="2265" width="19.85546875" style="8" customWidth="1"/>
    <col min="2266" max="2266" width="46.42578125" style="8" customWidth="1"/>
    <col min="2267" max="2267" width="40.42578125" style="8" customWidth="1"/>
    <col min="2268" max="2268" width="13.140625" style="8" customWidth="1"/>
    <col min="2269" max="2269" width="13" style="8" customWidth="1"/>
    <col min="2270" max="2271" width="0" style="8" hidden="1" customWidth="1"/>
    <col min="2272" max="2272" width="18.42578125" style="8" customWidth="1"/>
    <col min="2273" max="2273" width="24.7109375" style="8" customWidth="1"/>
    <col min="2274" max="2275" width="0" style="8" hidden="1" customWidth="1"/>
    <col min="2276" max="2276" width="22.85546875" style="8" customWidth="1"/>
    <col min="2277" max="2278" width="17.7109375" style="8" customWidth="1"/>
    <col min="2279" max="2279" width="30.28515625" style="8" customWidth="1"/>
    <col min="2280" max="2280" width="17.5703125" style="8"/>
    <col min="2281" max="2516" width="11.42578125" style="8" customWidth="1"/>
    <col min="2517" max="2517" width="19.85546875" style="8" customWidth="1"/>
    <col min="2518" max="2518" width="62.7109375" style="8" customWidth="1"/>
    <col min="2519" max="2519" width="22.140625" style="8" customWidth="1"/>
    <col min="2520" max="2520" width="17.5703125" style="8"/>
    <col min="2521" max="2521" width="19.85546875" style="8" customWidth="1"/>
    <col min="2522" max="2522" width="46.42578125" style="8" customWidth="1"/>
    <col min="2523" max="2523" width="40.42578125" style="8" customWidth="1"/>
    <col min="2524" max="2524" width="13.140625" style="8" customWidth="1"/>
    <col min="2525" max="2525" width="13" style="8" customWidth="1"/>
    <col min="2526" max="2527" width="0" style="8" hidden="1" customWidth="1"/>
    <col min="2528" max="2528" width="18.42578125" style="8" customWidth="1"/>
    <col min="2529" max="2529" width="24.7109375" style="8" customWidth="1"/>
    <col min="2530" max="2531" width="0" style="8" hidden="1" customWidth="1"/>
    <col min="2532" max="2532" width="22.85546875" style="8" customWidth="1"/>
    <col min="2533" max="2534" width="17.7109375" style="8" customWidth="1"/>
    <col min="2535" max="2535" width="30.28515625" style="8" customWidth="1"/>
    <col min="2536" max="2536" width="17.5703125" style="8"/>
    <col min="2537" max="2772" width="11.42578125" style="8" customWidth="1"/>
    <col min="2773" max="2773" width="19.85546875" style="8" customWidth="1"/>
    <col min="2774" max="2774" width="62.7109375" style="8" customWidth="1"/>
    <col min="2775" max="2775" width="22.140625" style="8" customWidth="1"/>
    <col min="2776" max="2776" width="17.5703125" style="8"/>
    <col min="2777" max="2777" width="19.85546875" style="8" customWidth="1"/>
    <col min="2778" max="2778" width="46.42578125" style="8" customWidth="1"/>
    <col min="2779" max="2779" width="40.42578125" style="8" customWidth="1"/>
    <col min="2780" max="2780" width="13.140625" style="8" customWidth="1"/>
    <col min="2781" max="2781" width="13" style="8" customWidth="1"/>
    <col min="2782" max="2783" width="0" style="8" hidden="1" customWidth="1"/>
    <col min="2784" max="2784" width="18.42578125" style="8" customWidth="1"/>
    <col min="2785" max="2785" width="24.7109375" style="8" customWidth="1"/>
    <col min="2786" max="2787" width="0" style="8" hidden="1" customWidth="1"/>
    <col min="2788" max="2788" width="22.85546875" style="8" customWidth="1"/>
    <col min="2789" max="2790" width="17.7109375" style="8" customWidth="1"/>
    <col min="2791" max="2791" width="30.28515625" style="8" customWidth="1"/>
    <col min="2792" max="2792" width="17.5703125" style="8"/>
    <col min="2793" max="3028" width="11.42578125" style="8" customWidth="1"/>
    <col min="3029" max="3029" width="19.85546875" style="8" customWidth="1"/>
    <col min="3030" max="3030" width="62.7109375" style="8" customWidth="1"/>
    <col min="3031" max="3031" width="22.140625" style="8" customWidth="1"/>
    <col min="3032" max="3032" width="17.5703125" style="8"/>
    <col min="3033" max="3033" width="19.85546875" style="8" customWidth="1"/>
    <col min="3034" max="3034" width="46.42578125" style="8" customWidth="1"/>
    <col min="3035" max="3035" width="40.42578125" style="8" customWidth="1"/>
    <col min="3036" max="3036" width="13.140625" style="8" customWidth="1"/>
    <col min="3037" max="3037" width="13" style="8" customWidth="1"/>
    <col min="3038" max="3039" width="0" style="8" hidden="1" customWidth="1"/>
    <col min="3040" max="3040" width="18.42578125" style="8" customWidth="1"/>
    <col min="3041" max="3041" width="24.7109375" style="8" customWidth="1"/>
    <col min="3042" max="3043" width="0" style="8" hidden="1" customWidth="1"/>
    <col min="3044" max="3044" width="22.85546875" style="8" customWidth="1"/>
    <col min="3045" max="3046" width="17.7109375" style="8" customWidth="1"/>
    <col min="3047" max="3047" width="30.28515625" style="8" customWidth="1"/>
    <col min="3048" max="3048" width="17.5703125" style="8"/>
    <col min="3049" max="3284" width="11.42578125" style="8" customWidth="1"/>
    <col min="3285" max="3285" width="19.85546875" style="8" customWidth="1"/>
    <col min="3286" max="3286" width="62.7109375" style="8" customWidth="1"/>
    <col min="3287" max="3287" width="22.140625" style="8" customWidth="1"/>
    <col min="3288" max="3288" width="17.5703125" style="8"/>
    <col min="3289" max="3289" width="19.85546875" style="8" customWidth="1"/>
    <col min="3290" max="3290" width="46.42578125" style="8" customWidth="1"/>
    <col min="3291" max="3291" width="40.42578125" style="8" customWidth="1"/>
    <col min="3292" max="3292" width="13.140625" style="8" customWidth="1"/>
    <col min="3293" max="3293" width="13" style="8" customWidth="1"/>
    <col min="3294" max="3295" width="0" style="8" hidden="1" customWidth="1"/>
    <col min="3296" max="3296" width="18.42578125" style="8" customWidth="1"/>
    <col min="3297" max="3297" width="24.7109375" style="8" customWidth="1"/>
    <col min="3298" max="3299" width="0" style="8" hidden="1" customWidth="1"/>
    <col min="3300" max="3300" width="22.85546875" style="8" customWidth="1"/>
    <col min="3301" max="3302" width="17.7109375" style="8" customWidth="1"/>
    <col min="3303" max="3303" width="30.28515625" style="8" customWidth="1"/>
    <col min="3304" max="3304" width="17.5703125" style="8"/>
    <col min="3305" max="3540" width="11.42578125" style="8" customWidth="1"/>
    <col min="3541" max="3541" width="19.85546875" style="8" customWidth="1"/>
    <col min="3542" max="3542" width="62.7109375" style="8" customWidth="1"/>
    <col min="3543" max="3543" width="22.140625" style="8" customWidth="1"/>
    <col min="3544" max="3544" width="17.5703125" style="8"/>
    <col min="3545" max="3545" width="19.85546875" style="8" customWidth="1"/>
    <col min="3546" max="3546" width="46.42578125" style="8" customWidth="1"/>
    <col min="3547" max="3547" width="40.42578125" style="8" customWidth="1"/>
    <col min="3548" max="3548" width="13.140625" style="8" customWidth="1"/>
    <col min="3549" max="3549" width="13" style="8" customWidth="1"/>
    <col min="3550" max="3551" width="0" style="8" hidden="1" customWidth="1"/>
    <col min="3552" max="3552" width="18.42578125" style="8" customWidth="1"/>
    <col min="3553" max="3553" width="24.7109375" style="8" customWidth="1"/>
    <col min="3554" max="3555" width="0" style="8" hidden="1" customWidth="1"/>
    <col min="3556" max="3556" width="22.85546875" style="8" customWidth="1"/>
    <col min="3557" max="3558" width="17.7109375" style="8" customWidth="1"/>
    <col min="3559" max="3559" width="30.28515625" style="8" customWidth="1"/>
    <col min="3560" max="3560" width="17.5703125" style="8"/>
    <col min="3561" max="3796" width="11.42578125" style="8" customWidth="1"/>
    <col min="3797" max="3797" width="19.85546875" style="8" customWidth="1"/>
    <col min="3798" max="3798" width="62.7109375" style="8" customWidth="1"/>
    <col min="3799" max="3799" width="22.140625" style="8" customWidth="1"/>
    <col min="3800" max="3800" width="17.5703125" style="8"/>
    <col min="3801" max="3801" width="19.85546875" style="8" customWidth="1"/>
    <col min="3802" max="3802" width="46.42578125" style="8" customWidth="1"/>
    <col min="3803" max="3803" width="40.42578125" style="8" customWidth="1"/>
    <col min="3804" max="3804" width="13.140625" style="8" customWidth="1"/>
    <col min="3805" max="3805" width="13" style="8" customWidth="1"/>
    <col min="3806" max="3807" width="0" style="8" hidden="1" customWidth="1"/>
    <col min="3808" max="3808" width="18.42578125" style="8" customWidth="1"/>
    <col min="3809" max="3809" width="24.7109375" style="8" customWidth="1"/>
    <col min="3810" max="3811" width="0" style="8" hidden="1" customWidth="1"/>
    <col min="3812" max="3812" width="22.85546875" style="8" customWidth="1"/>
    <col min="3813" max="3814" width="17.7109375" style="8" customWidth="1"/>
    <col min="3815" max="3815" width="30.28515625" style="8" customWidth="1"/>
    <col min="3816" max="3816" width="17.5703125" style="8"/>
    <col min="3817" max="4052" width="11.42578125" style="8" customWidth="1"/>
    <col min="4053" max="4053" width="19.85546875" style="8" customWidth="1"/>
    <col min="4054" max="4054" width="62.7109375" style="8" customWidth="1"/>
    <col min="4055" max="4055" width="22.140625" style="8" customWidth="1"/>
    <col min="4056" max="4056" width="17.5703125" style="8"/>
    <col min="4057" max="4057" width="19.85546875" style="8" customWidth="1"/>
    <col min="4058" max="4058" width="46.42578125" style="8" customWidth="1"/>
    <col min="4059" max="4059" width="40.42578125" style="8" customWidth="1"/>
    <col min="4060" max="4060" width="13.140625" style="8" customWidth="1"/>
    <col min="4061" max="4061" width="13" style="8" customWidth="1"/>
    <col min="4062" max="4063" width="0" style="8" hidden="1" customWidth="1"/>
    <col min="4064" max="4064" width="18.42578125" style="8" customWidth="1"/>
    <col min="4065" max="4065" width="24.7109375" style="8" customWidth="1"/>
    <col min="4066" max="4067" width="0" style="8" hidden="1" customWidth="1"/>
    <col min="4068" max="4068" width="22.85546875" style="8" customWidth="1"/>
    <col min="4069" max="4070" width="17.7109375" style="8" customWidth="1"/>
    <col min="4071" max="4071" width="30.28515625" style="8" customWidth="1"/>
    <col min="4072" max="4072" width="17.5703125" style="8"/>
    <col min="4073" max="4308" width="11.42578125" style="8" customWidth="1"/>
    <col min="4309" max="4309" width="19.85546875" style="8" customWidth="1"/>
    <col min="4310" max="4310" width="62.7109375" style="8" customWidth="1"/>
    <col min="4311" max="4311" width="22.140625" style="8" customWidth="1"/>
    <col min="4312" max="4312" width="17.5703125" style="8"/>
    <col min="4313" max="4313" width="19.85546875" style="8" customWidth="1"/>
    <col min="4314" max="4314" width="46.42578125" style="8" customWidth="1"/>
    <col min="4315" max="4315" width="40.42578125" style="8" customWidth="1"/>
    <col min="4316" max="4316" width="13.140625" style="8" customWidth="1"/>
    <col min="4317" max="4317" width="13" style="8" customWidth="1"/>
    <col min="4318" max="4319" width="0" style="8" hidden="1" customWidth="1"/>
    <col min="4320" max="4320" width="18.42578125" style="8" customWidth="1"/>
    <col min="4321" max="4321" width="24.7109375" style="8" customWidth="1"/>
    <col min="4322" max="4323" width="0" style="8" hidden="1" customWidth="1"/>
    <col min="4324" max="4324" width="22.85546875" style="8" customWidth="1"/>
    <col min="4325" max="4326" width="17.7109375" style="8" customWidth="1"/>
    <col min="4327" max="4327" width="30.28515625" style="8" customWidth="1"/>
    <col min="4328" max="4328" width="17.5703125" style="8"/>
    <col min="4329" max="4564" width="11.42578125" style="8" customWidth="1"/>
    <col min="4565" max="4565" width="19.85546875" style="8" customWidth="1"/>
    <col min="4566" max="4566" width="62.7109375" style="8" customWidth="1"/>
    <col min="4567" max="4567" width="22.140625" style="8" customWidth="1"/>
    <col min="4568" max="4568" width="17.5703125" style="8"/>
    <col min="4569" max="4569" width="19.85546875" style="8" customWidth="1"/>
    <col min="4570" max="4570" width="46.42578125" style="8" customWidth="1"/>
    <col min="4571" max="4571" width="40.42578125" style="8" customWidth="1"/>
    <col min="4572" max="4572" width="13.140625" style="8" customWidth="1"/>
    <col min="4573" max="4573" width="13" style="8" customWidth="1"/>
    <col min="4574" max="4575" width="0" style="8" hidden="1" customWidth="1"/>
    <col min="4576" max="4576" width="18.42578125" style="8" customWidth="1"/>
    <col min="4577" max="4577" width="24.7109375" style="8" customWidth="1"/>
    <col min="4578" max="4579" width="0" style="8" hidden="1" customWidth="1"/>
    <col min="4580" max="4580" width="22.85546875" style="8" customWidth="1"/>
    <col min="4581" max="4582" width="17.7109375" style="8" customWidth="1"/>
    <col min="4583" max="4583" width="30.28515625" style="8" customWidth="1"/>
    <col min="4584" max="4584" width="17.5703125" style="8"/>
    <col min="4585" max="4820" width="11.42578125" style="8" customWidth="1"/>
    <col min="4821" max="4821" width="19.85546875" style="8" customWidth="1"/>
    <col min="4822" max="4822" width="62.7109375" style="8" customWidth="1"/>
    <col min="4823" max="4823" width="22.140625" style="8" customWidth="1"/>
    <col min="4824" max="4824" width="17.5703125" style="8"/>
    <col min="4825" max="4825" width="19.85546875" style="8" customWidth="1"/>
    <col min="4826" max="4826" width="46.42578125" style="8" customWidth="1"/>
    <col min="4827" max="4827" width="40.42578125" style="8" customWidth="1"/>
    <col min="4828" max="4828" width="13.140625" style="8" customWidth="1"/>
    <col min="4829" max="4829" width="13" style="8" customWidth="1"/>
    <col min="4830" max="4831" width="0" style="8" hidden="1" customWidth="1"/>
    <col min="4832" max="4832" width="18.42578125" style="8" customWidth="1"/>
    <col min="4833" max="4833" width="24.7109375" style="8" customWidth="1"/>
    <col min="4834" max="4835" width="0" style="8" hidden="1" customWidth="1"/>
    <col min="4836" max="4836" width="22.85546875" style="8" customWidth="1"/>
    <col min="4837" max="4838" width="17.7109375" style="8" customWidth="1"/>
    <col min="4839" max="4839" width="30.28515625" style="8" customWidth="1"/>
    <col min="4840" max="4840" width="17.5703125" style="8"/>
    <col min="4841" max="5076" width="11.42578125" style="8" customWidth="1"/>
    <col min="5077" max="5077" width="19.85546875" style="8" customWidth="1"/>
    <col min="5078" max="5078" width="62.7109375" style="8" customWidth="1"/>
    <col min="5079" max="5079" width="22.140625" style="8" customWidth="1"/>
    <col min="5080" max="5080" width="17.5703125" style="8"/>
    <col min="5081" max="5081" width="19.85546875" style="8" customWidth="1"/>
    <col min="5082" max="5082" width="46.42578125" style="8" customWidth="1"/>
    <col min="5083" max="5083" width="40.42578125" style="8" customWidth="1"/>
    <col min="5084" max="5084" width="13.140625" style="8" customWidth="1"/>
    <col min="5085" max="5085" width="13" style="8" customWidth="1"/>
    <col min="5086" max="5087" width="0" style="8" hidden="1" customWidth="1"/>
    <col min="5088" max="5088" width="18.42578125" style="8" customWidth="1"/>
    <col min="5089" max="5089" width="24.7109375" style="8" customWidth="1"/>
    <col min="5090" max="5091" width="0" style="8" hidden="1" customWidth="1"/>
    <col min="5092" max="5092" width="22.85546875" style="8" customWidth="1"/>
    <col min="5093" max="5094" width="17.7109375" style="8" customWidth="1"/>
    <col min="5095" max="5095" width="30.28515625" style="8" customWidth="1"/>
    <col min="5096" max="5096" width="17.5703125" style="8"/>
    <col min="5097" max="5332" width="11.42578125" style="8" customWidth="1"/>
    <col min="5333" max="5333" width="19.85546875" style="8" customWidth="1"/>
    <col min="5334" max="5334" width="62.7109375" style="8" customWidth="1"/>
    <col min="5335" max="5335" width="22.140625" style="8" customWidth="1"/>
    <col min="5336" max="5336" width="17.5703125" style="8"/>
    <col min="5337" max="5337" width="19.85546875" style="8" customWidth="1"/>
    <col min="5338" max="5338" width="46.42578125" style="8" customWidth="1"/>
    <col min="5339" max="5339" width="40.42578125" style="8" customWidth="1"/>
    <col min="5340" max="5340" width="13.140625" style="8" customWidth="1"/>
    <col min="5341" max="5341" width="13" style="8" customWidth="1"/>
    <col min="5342" max="5343" width="0" style="8" hidden="1" customWidth="1"/>
    <col min="5344" max="5344" width="18.42578125" style="8" customWidth="1"/>
    <col min="5345" max="5345" width="24.7109375" style="8" customWidth="1"/>
    <col min="5346" max="5347" width="0" style="8" hidden="1" customWidth="1"/>
    <col min="5348" max="5348" width="22.85546875" style="8" customWidth="1"/>
    <col min="5349" max="5350" width="17.7109375" style="8" customWidth="1"/>
    <col min="5351" max="5351" width="30.28515625" style="8" customWidth="1"/>
    <col min="5352" max="5352" width="17.5703125" style="8"/>
    <col min="5353" max="5588" width="11.42578125" style="8" customWidth="1"/>
    <col min="5589" max="5589" width="19.85546875" style="8" customWidth="1"/>
    <col min="5590" max="5590" width="62.7109375" style="8" customWidth="1"/>
    <col min="5591" max="5591" width="22.140625" style="8" customWidth="1"/>
    <col min="5592" max="5592" width="17.5703125" style="8"/>
    <col min="5593" max="5593" width="19.85546875" style="8" customWidth="1"/>
    <col min="5594" max="5594" width="46.42578125" style="8" customWidth="1"/>
    <col min="5595" max="5595" width="40.42578125" style="8" customWidth="1"/>
    <col min="5596" max="5596" width="13.140625" style="8" customWidth="1"/>
    <col min="5597" max="5597" width="13" style="8" customWidth="1"/>
    <col min="5598" max="5599" width="0" style="8" hidden="1" customWidth="1"/>
    <col min="5600" max="5600" width="18.42578125" style="8" customWidth="1"/>
    <col min="5601" max="5601" width="24.7109375" style="8" customWidth="1"/>
    <col min="5602" max="5603" width="0" style="8" hidden="1" customWidth="1"/>
    <col min="5604" max="5604" width="22.85546875" style="8" customWidth="1"/>
    <col min="5605" max="5606" width="17.7109375" style="8" customWidth="1"/>
    <col min="5607" max="5607" width="30.28515625" style="8" customWidth="1"/>
    <col min="5608" max="5608" width="17.5703125" style="8"/>
    <col min="5609" max="5844" width="11.42578125" style="8" customWidth="1"/>
    <col min="5845" max="5845" width="19.85546875" style="8" customWidth="1"/>
    <col min="5846" max="5846" width="62.7109375" style="8" customWidth="1"/>
    <col min="5847" max="5847" width="22.140625" style="8" customWidth="1"/>
    <col min="5848" max="5848" width="17.5703125" style="8"/>
    <col min="5849" max="5849" width="19.85546875" style="8" customWidth="1"/>
    <col min="5850" max="5850" width="46.42578125" style="8" customWidth="1"/>
    <col min="5851" max="5851" width="40.42578125" style="8" customWidth="1"/>
    <col min="5852" max="5852" width="13.140625" style="8" customWidth="1"/>
    <col min="5853" max="5853" width="13" style="8" customWidth="1"/>
    <col min="5854" max="5855" width="0" style="8" hidden="1" customWidth="1"/>
    <col min="5856" max="5856" width="18.42578125" style="8" customWidth="1"/>
    <col min="5857" max="5857" width="24.7109375" style="8" customWidth="1"/>
    <col min="5858" max="5859" width="0" style="8" hidden="1" customWidth="1"/>
    <col min="5860" max="5860" width="22.85546875" style="8" customWidth="1"/>
    <col min="5861" max="5862" width="17.7109375" style="8" customWidth="1"/>
    <col min="5863" max="5863" width="30.28515625" style="8" customWidth="1"/>
    <col min="5864" max="5864" width="17.5703125" style="8"/>
    <col min="5865" max="6100" width="11.42578125" style="8" customWidth="1"/>
    <col min="6101" max="6101" width="19.85546875" style="8" customWidth="1"/>
    <col min="6102" max="6102" width="62.7109375" style="8" customWidth="1"/>
    <col min="6103" max="6103" width="22.140625" style="8" customWidth="1"/>
    <col min="6104" max="6104" width="17.5703125" style="8"/>
    <col min="6105" max="6105" width="19.85546875" style="8" customWidth="1"/>
    <col min="6106" max="6106" width="46.42578125" style="8" customWidth="1"/>
    <col min="6107" max="6107" width="40.42578125" style="8" customWidth="1"/>
    <col min="6108" max="6108" width="13.140625" style="8" customWidth="1"/>
    <col min="6109" max="6109" width="13" style="8" customWidth="1"/>
    <col min="6110" max="6111" width="0" style="8" hidden="1" customWidth="1"/>
    <col min="6112" max="6112" width="18.42578125" style="8" customWidth="1"/>
    <col min="6113" max="6113" width="24.7109375" style="8" customWidth="1"/>
    <col min="6114" max="6115" width="0" style="8" hidden="1" customWidth="1"/>
    <col min="6116" max="6116" width="22.85546875" style="8" customWidth="1"/>
    <col min="6117" max="6118" width="17.7109375" style="8" customWidth="1"/>
    <col min="6119" max="6119" width="30.28515625" style="8" customWidth="1"/>
    <col min="6120" max="6120" width="17.5703125" style="8"/>
    <col min="6121" max="6356" width="11.42578125" style="8" customWidth="1"/>
    <col min="6357" max="6357" width="19.85546875" style="8" customWidth="1"/>
    <col min="6358" max="6358" width="62.7109375" style="8" customWidth="1"/>
    <col min="6359" max="6359" width="22.140625" style="8" customWidth="1"/>
    <col min="6360" max="6360" width="17.5703125" style="8"/>
    <col min="6361" max="6361" width="19.85546875" style="8" customWidth="1"/>
    <col min="6362" max="6362" width="46.42578125" style="8" customWidth="1"/>
    <col min="6363" max="6363" width="40.42578125" style="8" customWidth="1"/>
    <col min="6364" max="6364" width="13.140625" style="8" customWidth="1"/>
    <col min="6365" max="6365" width="13" style="8" customWidth="1"/>
    <col min="6366" max="6367" width="0" style="8" hidden="1" customWidth="1"/>
    <col min="6368" max="6368" width="18.42578125" style="8" customWidth="1"/>
    <col min="6369" max="6369" width="24.7109375" style="8" customWidth="1"/>
    <col min="6370" max="6371" width="0" style="8" hidden="1" customWidth="1"/>
    <col min="6372" max="6372" width="22.85546875" style="8" customWidth="1"/>
    <col min="6373" max="6374" width="17.7109375" style="8" customWidth="1"/>
    <col min="6375" max="6375" width="30.28515625" style="8" customWidth="1"/>
    <col min="6376" max="6376" width="17.5703125" style="8"/>
    <col min="6377" max="6612" width="11.42578125" style="8" customWidth="1"/>
    <col min="6613" max="6613" width="19.85546875" style="8" customWidth="1"/>
    <col min="6614" max="6614" width="62.7109375" style="8" customWidth="1"/>
    <col min="6615" max="6615" width="22.140625" style="8" customWidth="1"/>
    <col min="6616" max="6616" width="17.5703125" style="8"/>
    <col min="6617" max="6617" width="19.85546875" style="8" customWidth="1"/>
    <col min="6618" max="6618" width="46.42578125" style="8" customWidth="1"/>
    <col min="6619" max="6619" width="40.42578125" style="8" customWidth="1"/>
    <col min="6620" max="6620" width="13.140625" style="8" customWidth="1"/>
    <col min="6621" max="6621" width="13" style="8" customWidth="1"/>
    <col min="6622" max="6623" width="0" style="8" hidden="1" customWidth="1"/>
    <col min="6624" max="6624" width="18.42578125" style="8" customWidth="1"/>
    <col min="6625" max="6625" width="24.7109375" style="8" customWidth="1"/>
    <col min="6626" max="6627" width="0" style="8" hidden="1" customWidth="1"/>
    <col min="6628" max="6628" width="22.85546875" style="8" customWidth="1"/>
    <col min="6629" max="6630" width="17.7109375" style="8" customWidth="1"/>
    <col min="6631" max="6631" width="30.28515625" style="8" customWidth="1"/>
    <col min="6632" max="6632" width="17.5703125" style="8"/>
    <col min="6633" max="6868" width="11.42578125" style="8" customWidth="1"/>
    <col min="6869" max="6869" width="19.85546875" style="8" customWidth="1"/>
    <col min="6870" max="6870" width="62.7109375" style="8" customWidth="1"/>
    <col min="6871" max="6871" width="22.140625" style="8" customWidth="1"/>
    <col min="6872" max="6872" width="17.5703125" style="8"/>
    <col min="6873" max="6873" width="19.85546875" style="8" customWidth="1"/>
    <col min="6874" max="6874" width="46.42578125" style="8" customWidth="1"/>
    <col min="6875" max="6875" width="40.42578125" style="8" customWidth="1"/>
    <col min="6876" max="6876" width="13.140625" style="8" customWidth="1"/>
    <col min="6877" max="6877" width="13" style="8" customWidth="1"/>
    <col min="6878" max="6879" width="0" style="8" hidden="1" customWidth="1"/>
    <col min="6880" max="6880" width="18.42578125" style="8" customWidth="1"/>
    <col min="6881" max="6881" width="24.7109375" style="8" customWidth="1"/>
    <col min="6882" max="6883" width="0" style="8" hidden="1" customWidth="1"/>
    <col min="6884" max="6884" width="22.85546875" style="8" customWidth="1"/>
    <col min="6885" max="6886" width="17.7109375" style="8" customWidth="1"/>
    <col min="6887" max="6887" width="30.28515625" style="8" customWidth="1"/>
    <col min="6888" max="6888" width="17.5703125" style="8"/>
    <col min="6889" max="7124" width="11.42578125" style="8" customWidth="1"/>
    <col min="7125" max="7125" width="19.85546875" style="8" customWidth="1"/>
    <col min="7126" max="7126" width="62.7109375" style="8" customWidth="1"/>
    <col min="7127" max="7127" width="22.140625" style="8" customWidth="1"/>
    <col min="7128" max="7128" width="17.5703125" style="8"/>
    <col min="7129" max="7129" width="19.85546875" style="8" customWidth="1"/>
    <col min="7130" max="7130" width="46.42578125" style="8" customWidth="1"/>
    <col min="7131" max="7131" width="40.42578125" style="8" customWidth="1"/>
    <col min="7132" max="7132" width="13.140625" style="8" customWidth="1"/>
    <col min="7133" max="7133" width="13" style="8" customWidth="1"/>
    <col min="7134" max="7135" width="0" style="8" hidden="1" customWidth="1"/>
    <col min="7136" max="7136" width="18.42578125" style="8" customWidth="1"/>
    <col min="7137" max="7137" width="24.7109375" style="8" customWidth="1"/>
    <col min="7138" max="7139" width="0" style="8" hidden="1" customWidth="1"/>
    <col min="7140" max="7140" width="22.85546875" style="8" customWidth="1"/>
    <col min="7141" max="7142" width="17.7109375" style="8" customWidth="1"/>
    <col min="7143" max="7143" width="30.28515625" style="8" customWidth="1"/>
    <col min="7144" max="7144" width="17.5703125" style="8"/>
    <col min="7145" max="7380" width="11.42578125" style="8" customWidth="1"/>
    <col min="7381" max="7381" width="19.85546875" style="8" customWidth="1"/>
    <col min="7382" max="7382" width="62.7109375" style="8" customWidth="1"/>
    <col min="7383" max="7383" width="22.140625" style="8" customWidth="1"/>
    <col min="7384" max="7384" width="17.5703125" style="8"/>
    <col min="7385" max="7385" width="19.85546875" style="8" customWidth="1"/>
    <col min="7386" max="7386" width="46.42578125" style="8" customWidth="1"/>
    <col min="7387" max="7387" width="40.42578125" style="8" customWidth="1"/>
    <col min="7388" max="7388" width="13.140625" style="8" customWidth="1"/>
    <col min="7389" max="7389" width="13" style="8" customWidth="1"/>
    <col min="7390" max="7391" width="0" style="8" hidden="1" customWidth="1"/>
    <col min="7392" max="7392" width="18.42578125" style="8" customWidth="1"/>
    <col min="7393" max="7393" width="24.7109375" style="8" customWidth="1"/>
    <col min="7394" max="7395" width="0" style="8" hidden="1" customWidth="1"/>
    <col min="7396" max="7396" width="22.85546875" style="8" customWidth="1"/>
    <col min="7397" max="7398" width="17.7109375" style="8" customWidth="1"/>
    <col min="7399" max="7399" width="30.28515625" style="8" customWidth="1"/>
    <col min="7400" max="7400" width="17.5703125" style="8"/>
    <col min="7401" max="7636" width="11.42578125" style="8" customWidth="1"/>
    <col min="7637" max="7637" width="19.85546875" style="8" customWidth="1"/>
    <col min="7638" max="7638" width="62.7109375" style="8" customWidth="1"/>
    <col min="7639" max="7639" width="22.140625" style="8" customWidth="1"/>
    <col min="7640" max="7640" width="17.5703125" style="8"/>
    <col min="7641" max="7641" width="19.85546875" style="8" customWidth="1"/>
    <col min="7642" max="7642" width="46.42578125" style="8" customWidth="1"/>
    <col min="7643" max="7643" width="40.42578125" style="8" customWidth="1"/>
    <col min="7644" max="7644" width="13.140625" style="8" customWidth="1"/>
    <col min="7645" max="7645" width="13" style="8" customWidth="1"/>
    <col min="7646" max="7647" width="0" style="8" hidden="1" customWidth="1"/>
    <col min="7648" max="7648" width="18.42578125" style="8" customWidth="1"/>
    <col min="7649" max="7649" width="24.7109375" style="8" customWidth="1"/>
    <col min="7650" max="7651" width="0" style="8" hidden="1" customWidth="1"/>
    <col min="7652" max="7652" width="22.85546875" style="8" customWidth="1"/>
    <col min="7653" max="7654" width="17.7109375" style="8" customWidth="1"/>
    <col min="7655" max="7655" width="30.28515625" style="8" customWidth="1"/>
    <col min="7656" max="7656" width="17.5703125" style="8"/>
    <col min="7657" max="7892" width="11.42578125" style="8" customWidth="1"/>
    <col min="7893" max="7893" width="19.85546875" style="8" customWidth="1"/>
    <col min="7894" max="7894" width="62.7109375" style="8" customWidth="1"/>
    <col min="7895" max="7895" width="22.140625" style="8" customWidth="1"/>
    <col min="7896" max="7896" width="17.5703125" style="8"/>
    <col min="7897" max="7897" width="19.85546875" style="8" customWidth="1"/>
    <col min="7898" max="7898" width="46.42578125" style="8" customWidth="1"/>
    <col min="7899" max="7899" width="40.42578125" style="8" customWidth="1"/>
    <col min="7900" max="7900" width="13.140625" style="8" customWidth="1"/>
    <col min="7901" max="7901" width="13" style="8" customWidth="1"/>
    <col min="7902" max="7903" width="0" style="8" hidden="1" customWidth="1"/>
    <col min="7904" max="7904" width="18.42578125" style="8" customWidth="1"/>
    <col min="7905" max="7905" width="24.7109375" style="8" customWidth="1"/>
    <col min="7906" max="7907" width="0" style="8" hidden="1" customWidth="1"/>
    <col min="7908" max="7908" width="22.85546875" style="8" customWidth="1"/>
    <col min="7909" max="7910" width="17.7109375" style="8" customWidth="1"/>
    <col min="7911" max="7911" width="30.28515625" style="8" customWidth="1"/>
    <col min="7912" max="7912" width="17.5703125" style="8"/>
    <col min="7913" max="8148" width="11.42578125" style="8" customWidth="1"/>
    <col min="8149" max="8149" width="19.85546875" style="8" customWidth="1"/>
    <col min="8150" max="8150" width="62.7109375" style="8" customWidth="1"/>
    <col min="8151" max="8151" width="22.140625" style="8" customWidth="1"/>
    <col min="8152" max="8152" width="17.5703125" style="8"/>
    <col min="8153" max="8153" width="19.85546875" style="8" customWidth="1"/>
    <col min="8154" max="8154" width="46.42578125" style="8" customWidth="1"/>
    <col min="8155" max="8155" width="40.42578125" style="8" customWidth="1"/>
    <col min="8156" max="8156" width="13.140625" style="8" customWidth="1"/>
    <col min="8157" max="8157" width="13" style="8" customWidth="1"/>
    <col min="8158" max="8159" width="0" style="8" hidden="1" customWidth="1"/>
    <col min="8160" max="8160" width="18.42578125" style="8" customWidth="1"/>
    <col min="8161" max="8161" width="24.7109375" style="8" customWidth="1"/>
    <col min="8162" max="8163" width="0" style="8" hidden="1" customWidth="1"/>
    <col min="8164" max="8164" width="22.85546875" style="8" customWidth="1"/>
    <col min="8165" max="8166" width="17.7109375" style="8" customWidth="1"/>
    <col min="8167" max="8167" width="30.28515625" style="8" customWidth="1"/>
    <col min="8168" max="8168" width="17.5703125" style="8"/>
    <col min="8169" max="8404" width="11.42578125" style="8" customWidth="1"/>
    <col min="8405" max="8405" width="19.85546875" style="8" customWidth="1"/>
    <col min="8406" max="8406" width="62.7109375" style="8" customWidth="1"/>
    <col min="8407" max="8407" width="22.140625" style="8" customWidth="1"/>
    <col min="8408" max="8408" width="17.5703125" style="8"/>
    <col min="8409" max="8409" width="19.85546875" style="8" customWidth="1"/>
    <col min="8410" max="8410" width="46.42578125" style="8" customWidth="1"/>
    <col min="8411" max="8411" width="40.42578125" style="8" customWidth="1"/>
    <col min="8412" max="8412" width="13.140625" style="8" customWidth="1"/>
    <col min="8413" max="8413" width="13" style="8" customWidth="1"/>
    <col min="8414" max="8415" width="0" style="8" hidden="1" customWidth="1"/>
    <col min="8416" max="8416" width="18.42578125" style="8" customWidth="1"/>
    <col min="8417" max="8417" width="24.7109375" style="8" customWidth="1"/>
    <col min="8418" max="8419" width="0" style="8" hidden="1" customWidth="1"/>
    <col min="8420" max="8420" width="22.85546875" style="8" customWidth="1"/>
    <col min="8421" max="8422" width="17.7109375" style="8" customWidth="1"/>
    <col min="8423" max="8423" width="30.28515625" style="8" customWidth="1"/>
    <col min="8424" max="8424" width="17.5703125" style="8"/>
    <col min="8425" max="8660" width="11.42578125" style="8" customWidth="1"/>
    <col min="8661" max="8661" width="19.85546875" style="8" customWidth="1"/>
    <col min="8662" max="8662" width="62.7109375" style="8" customWidth="1"/>
    <col min="8663" max="8663" width="22.140625" style="8" customWidth="1"/>
    <col min="8664" max="8664" width="17.5703125" style="8"/>
    <col min="8665" max="8665" width="19.85546875" style="8" customWidth="1"/>
    <col min="8666" max="8666" width="46.42578125" style="8" customWidth="1"/>
    <col min="8667" max="8667" width="40.42578125" style="8" customWidth="1"/>
    <col min="8668" max="8668" width="13.140625" style="8" customWidth="1"/>
    <col min="8669" max="8669" width="13" style="8" customWidth="1"/>
    <col min="8670" max="8671" width="0" style="8" hidden="1" customWidth="1"/>
    <col min="8672" max="8672" width="18.42578125" style="8" customWidth="1"/>
    <col min="8673" max="8673" width="24.7109375" style="8" customWidth="1"/>
    <col min="8674" max="8675" width="0" style="8" hidden="1" customWidth="1"/>
    <col min="8676" max="8676" width="22.85546875" style="8" customWidth="1"/>
    <col min="8677" max="8678" width="17.7109375" style="8" customWidth="1"/>
    <col min="8679" max="8679" width="30.28515625" style="8" customWidth="1"/>
    <col min="8680" max="8680" width="17.5703125" style="8"/>
    <col min="8681" max="8916" width="11.42578125" style="8" customWidth="1"/>
    <col min="8917" max="8917" width="19.85546875" style="8" customWidth="1"/>
    <col min="8918" max="8918" width="62.7109375" style="8" customWidth="1"/>
    <col min="8919" max="8919" width="22.140625" style="8" customWidth="1"/>
    <col min="8920" max="8920" width="17.5703125" style="8"/>
    <col min="8921" max="8921" width="19.85546875" style="8" customWidth="1"/>
    <col min="8922" max="8922" width="46.42578125" style="8" customWidth="1"/>
    <col min="8923" max="8923" width="40.42578125" style="8" customWidth="1"/>
    <col min="8924" max="8924" width="13.140625" style="8" customWidth="1"/>
    <col min="8925" max="8925" width="13" style="8" customWidth="1"/>
    <col min="8926" max="8927" width="0" style="8" hidden="1" customWidth="1"/>
    <col min="8928" max="8928" width="18.42578125" style="8" customWidth="1"/>
    <col min="8929" max="8929" width="24.7109375" style="8" customWidth="1"/>
    <col min="8930" max="8931" width="0" style="8" hidden="1" customWidth="1"/>
    <col min="8932" max="8932" width="22.85546875" style="8" customWidth="1"/>
    <col min="8933" max="8934" width="17.7109375" style="8" customWidth="1"/>
    <col min="8935" max="8935" width="30.28515625" style="8" customWidth="1"/>
    <col min="8936" max="8936" width="17.5703125" style="8"/>
    <col min="8937" max="9172" width="11.42578125" style="8" customWidth="1"/>
    <col min="9173" max="9173" width="19.85546875" style="8" customWidth="1"/>
    <col min="9174" max="9174" width="62.7109375" style="8" customWidth="1"/>
    <col min="9175" max="9175" width="22.140625" style="8" customWidth="1"/>
    <col min="9176" max="9176" width="17.5703125" style="8"/>
    <col min="9177" max="9177" width="19.85546875" style="8" customWidth="1"/>
    <col min="9178" max="9178" width="46.42578125" style="8" customWidth="1"/>
    <col min="9179" max="9179" width="40.42578125" style="8" customWidth="1"/>
    <col min="9180" max="9180" width="13.140625" style="8" customWidth="1"/>
    <col min="9181" max="9181" width="13" style="8" customWidth="1"/>
    <col min="9182" max="9183" width="0" style="8" hidden="1" customWidth="1"/>
    <col min="9184" max="9184" width="18.42578125" style="8" customWidth="1"/>
    <col min="9185" max="9185" width="24.7109375" style="8" customWidth="1"/>
    <col min="9186" max="9187" width="0" style="8" hidden="1" customWidth="1"/>
    <col min="9188" max="9188" width="22.85546875" style="8" customWidth="1"/>
    <col min="9189" max="9190" width="17.7109375" style="8" customWidth="1"/>
    <col min="9191" max="9191" width="30.28515625" style="8" customWidth="1"/>
    <col min="9192" max="9192" width="17.5703125" style="8"/>
    <col min="9193" max="9428" width="11.42578125" style="8" customWidth="1"/>
    <col min="9429" max="9429" width="19.85546875" style="8" customWidth="1"/>
    <col min="9430" max="9430" width="62.7109375" style="8" customWidth="1"/>
    <col min="9431" max="9431" width="22.140625" style="8" customWidth="1"/>
    <col min="9432" max="9432" width="17.5703125" style="8"/>
    <col min="9433" max="9433" width="19.85546875" style="8" customWidth="1"/>
    <col min="9434" max="9434" width="46.42578125" style="8" customWidth="1"/>
    <col min="9435" max="9435" width="40.42578125" style="8" customWidth="1"/>
    <col min="9436" max="9436" width="13.140625" style="8" customWidth="1"/>
    <col min="9437" max="9437" width="13" style="8" customWidth="1"/>
    <col min="9438" max="9439" width="0" style="8" hidden="1" customWidth="1"/>
    <col min="9440" max="9440" width="18.42578125" style="8" customWidth="1"/>
    <col min="9441" max="9441" width="24.7109375" style="8" customWidth="1"/>
    <col min="9442" max="9443" width="0" style="8" hidden="1" customWidth="1"/>
    <col min="9444" max="9444" width="22.85546875" style="8" customWidth="1"/>
    <col min="9445" max="9446" width="17.7109375" style="8" customWidth="1"/>
    <col min="9447" max="9447" width="30.28515625" style="8" customWidth="1"/>
    <col min="9448" max="9448" width="17.5703125" style="8"/>
    <col min="9449" max="9684" width="11.42578125" style="8" customWidth="1"/>
    <col min="9685" max="9685" width="19.85546875" style="8" customWidth="1"/>
    <col min="9686" max="9686" width="62.7109375" style="8" customWidth="1"/>
    <col min="9687" max="9687" width="22.140625" style="8" customWidth="1"/>
    <col min="9688" max="9688" width="17.5703125" style="8"/>
    <col min="9689" max="9689" width="19.85546875" style="8" customWidth="1"/>
    <col min="9690" max="9690" width="46.42578125" style="8" customWidth="1"/>
    <col min="9691" max="9691" width="40.42578125" style="8" customWidth="1"/>
    <col min="9692" max="9692" width="13.140625" style="8" customWidth="1"/>
    <col min="9693" max="9693" width="13" style="8" customWidth="1"/>
    <col min="9694" max="9695" width="0" style="8" hidden="1" customWidth="1"/>
    <col min="9696" max="9696" width="18.42578125" style="8" customWidth="1"/>
    <col min="9697" max="9697" width="24.7109375" style="8" customWidth="1"/>
    <col min="9698" max="9699" width="0" style="8" hidden="1" customWidth="1"/>
    <col min="9700" max="9700" width="22.85546875" style="8" customWidth="1"/>
    <col min="9701" max="9702" width="17.7109375" style="8" customWidth="1"/>
    <col min="9703" max="9703" width="30.28515625" style="8" customWidth="1"/>
    <col min="9704" max="9704" width="17.5703125" style="8"/>
    <col min="9705" max="9940" width="11.42578125" style="8" customWidth="1"/>
    <col min="9941" max="9941" width="19.85546875" style="8" customWidth="1"/>
    <col min="9942" max="9942" width="62.7109375" style="8" customWidth="1"/>
    <col min="9943" max="9943" width="22.140625" style="8" customWidth="1"/>
    <col min="9944" max="9944" width="17.5703125" style="8"/>
    <col min="9945" max="9945" width="19.85546875" style="8" customWidth="1"/>
    <col min="9946" max="9946" width="46.42578125" style="8" customWidth="1"/>
    <col min="9947" max="9947" width="40.42578125" style="8" customWidth="1"/>
    <col min="9948" max="9948" width="13.140625" style="8" customWidth="1"/>
    <col min="9949" max="9949" width="13" style="8" customWidth="1"/>
    <col min="9950" max="9951" width="0" style="8" hidden="1" customWidth="1"/>
    <col min="9952" max="9952" width="18.42578125" style="8" customWidth="1"/>
    <col min="9953" max="9953" width="24.7109375" style="8" customWidth="1"/>
    <col min="9954" max="9955" width="0" style="8" hidden="1" customWidth="1"/>
    <col min="9956" max="9956" width="22.85546875" style="8" customWidth="1"/>
    <col min="9957" max="9958" width="17.7109375" style="8" customWidth="1"/>
    <col min="9959" max="9959" width="30.28515625" style="8" customWidth="1"/>
    <col min="9960" max="9960" width="17.5703125" style="8"/>
    <col min="9961" max="10196" width="11.42578125" style="8" customWidth="1"/>
    <col min="10197" max="10197" width="19.85546875" style="8" customWidth="1"/>
    <col min="10198" max="10198" width="62.7109375" style="8" customWidth="1"/>
    <col min="10199" max="10199" width="22.140625" style="8" customWidth="1"/>
    <col min="10200" max="10200" width="17.5703125" style="8"/>
    <col min="10201" max="10201" width="19.85546875" style="8" customWidth="1"/>
    <col min="10202" max="10202" width="46.42578125" style="8" customWidth="1"/>
    <col min="10203" max="10203" width="40.42578125" style="8" customWidth="1"/>
    <col min="10204" max="10204" width="13.140625" style="8" customWidth="1"/>
    <col min="10205" max="10205" width="13" style="8" customWidth="1"/>
    <col min="10206" max="10207" width="0" style="8" hidden="1" customWidth="1"/>
    <col min="10208" max="10208" width="18.42578125" style="8" customWidth="1"/>
    <col min="10209" max="10209" width="24.7109375" style="8" customWidth="1"/>
    <col min="10210" max="10211" width="0" style="8" hidden="1" customWidth="1"/>
    <col min="10212" max="10212" width="22.85546875" style="8" customWidth="1"/>
    <col min="10213" max="10214" width="17.7109375" style="8" customWidth="1"/>
    <col min="10215" max="10215" width="30.28515625" style="8" customWidth="1"/>
    <col min="10216" max="10216" width="17.5703125" style="8"/>
    <col min="10217" max="10452" width="11.42578125" style="8" customWidth="1"/>
    <col min="10453" max="10453" width="19.85546875" style="8" customWidth="1"/>
    <col min="10454" max="10454" width="62.7109375" style="8" customWidth="1"/>
    <col min="10455" max="10455" width="22.140625" style="8" customWidth="1"/>
    <col min="10456" max="10456" width="17.5703125" style="8"/>
    <col min="10457" max="10457" width="19.85546875" style="8" customWidth="1"/>
    <col min="10458" max="10458" width="46.42578125" style="8" customWidth="1"/>
    <col min="10459" max="10459" width="40.42578125" style="8" customWidth="1"/>
    <col min="10460" max="10460" width="13.140625" style="8" customWidth="1"/>
    <col min="10461" max="10461" width="13" style="8" customWidth="1"/>
    <col min="10462" max="10463" width="0" style="8" hidden="1" customWidth="1"/>
    <col min="10464" max="10464" width="18.42578125" style="8" customWidth="1"/>
    <col min="10465" max="10465" width="24.7109375" style="8" customWidth="1"/>
    <col min="10466" max="10467" width="0" style="8" hidden="1" customWidth="1"/>
    <col min="10468" max="10468" width="22.85546875" style="8" customWidth="1"/>
    <col min="10469" max="10470" width="17.7109375" style="8" customWidth="1"/>
    <col min="10471" max="10471" width="30.28515625" style="8" customWidth="1"/>
    <col min="10472" max="10472" width="17.5703125" style="8"/>
    <col min="10473" max="10708" width="11.42578125" style="8" customWidth="1"/>
    <col min="10709" max="10709" width="19.85546875" style="8" customWidth="1"/>
    <col min="10710" max="10710" width="62.7109375" style="8" customWidth="1"/>
    <col min="10711" max="10711" width="22.140625" style="8" customWidth="1"/>
    <col min="10712" max="10712" width="17.5703125" style="8"/>
    <col min="10713" max="10713" width="19.85546875" style="8" customWidth="1"/>
    <col min="10714" max="10714" width="46.42578125" style="8" customWidth="1"/>
    <col min="10715" max="10715" width="40.42578125" style="8" customWidth="1"/>
    <col min="10716" max="10716" width="13.140625" style="8" customWidth="1"/>
    <col min="10717" max="10717" width="13" style="8" customWidth="1"/>
    <col min="10718" max="10719" width="0" style="8" hidden="1" customWidth="1"/>
    <col min="10720" max="10720" width="18.42578125" style="8" customWidth="1"/>
    <col min="10721" max="10721" width="24.7109375" style="8" customWidth="1"/>
    <col min="10722" max="10723" width="0" style="8" hidden="1" customWidth="1"/>
    <col min="10724" max="10724" width="22.85546875" style="8" customWidth="1"/>
    <col min="10725" max="10726" width="17.7109375" style="8" customWidth="1"/>
    <col min="10727" max="10727" width="30.28515625" style="8" customWidth="1"/>
    <col min="10728" max="10728" width="17.5703125" style="8"/>
    <col min="10729" max="10964" width="11.42578125" style="8" customWidth="1"/>
    <col min="10965" max="10965" width="19.85546875" style="8" customWidth="1"/>
    <col min="10966" max="10966" width="62.7109375" style="8" customWidth="1"/>
    <col min="10967" max="10967" width="22.140625" style="8" customWidth="1"/>
    <col min="10968" max="10968" width="17.5703125" style="8"/>
    <col min="10969" max="10969" width="19.85546875" style="8" customWidth="1"/>
    <col min="10970" max="10970" width="46.42578125" style="8" customWidth="1"/>
    <col min="10971" max="10971" width="40.42578125" style="8" customWidth="1"/>
    <col min="10972" max="10972" width="13.140625" style="8" customWidth="1"/>
    <col min="10973" max="10973" width="13" style="8" customWidth="1"/>
    <col min="10974" max="10975" width="0" style="8" hidden="1" customWidth="1"/>
    <col min="10976" max="10976" width="18.42578125" style="8" customWidth="1"/>
    <col min="10977" max="10977" width="24.7109375" style="8" customWidth="1"/>
    <col min="10978" max="10979" width="0" style="8" hidden="1" customWidth="1"/>
    <col min="10980" max="10980" width="22.85546875" style="8" customWidth="1"/>
    <col min="10981" max="10982" width="17.7109375" style="8" customWidth="1"/>
    <col min="10983" max="10983" width="30.28515625" style="8" customWidth="1"/>
    <col min="10984" max="10984" width="17.5703125" style="8"/>
    <col min="10985" max="11220" width="11.42578125" style="8" customWidth="1"/>
    <col min="11221" max="11221" width="19.85546875" style="8" customWidth="1"/>
    <col min="11222" max="11222" width="62.7109375" style="8" customWidth="1"/>
    <col min="11223" max="11223" width="22.140625" style="8" customWidth="1"/>
    <col min="11224" max="11224" width="17.5703125" style="8"/>
    <col min="11225" max="11225" width="19.85546875" style="8" customWidth="1"/>
    <col min="11226" max="11226" width="46.42578125" style="8" customWidth="1"/>
    <col min="11227" max="11227" width="40.42578125" style="8" customWidth="1"/>
    <col min="11228" max="11228" width="13.140625" style="8" customWidth="1"/>
    <col min="11229" max="11229" width="13" style="8" customWidth="1"/>
    <col min="11230" max="11231" width="0" style="8" hidden="1" customWidth="1"/>
    <col min="11232" max="11232" width="18.42578125" style="8" customWidth="1"/>
    <col min="11233" max="11233" width="24.7109375" style="8" customWidth="1"/>
    <col min="11234" max="11235" width="0" style="8" hidden="1" customWidth="1"/>
    <col min="11236" max="11236" width="22.85546875" style="8" customWidth="1"/>
    <col min="11237" max="11238" width="17.7109375" style="8" customWidth="1"/>
    <col min="11239" max="11239" width="30.28515625" style="8" customWidth="1"/>
    <col min="11240" max="11240" width="17.5703125" style="8"/>
    <col min="11241" max="11476" width="11.42578125" style="8" customWidth="1"/>
    <col min="11477" max="11477" width="19.85546875" style="8" customWidth="1"/>
    <col min="11478" max="11478" width="62.7109375" style="8" customWidth="1"/>
    <col min="11479" max="11479" width="22.140625" style="8" customWidth="1"/>
    <col min="11480" max="11480" width="17.5703125" style="8"/>
    <col min="11481" max="11481" width="19.85546875" style="8" customWidth="1"/>
    <col min="11482" max="11482" width="46.42578125" style="8" customWidth="1"/>
    <col min="11483" max="11483" width="40.42578125" style="8" customWidth="1"/>
    <col min="11484" max="11484" width="13.140625" style="8" customWidth="1"/>
    <col min="11485" max="11485" width="13" style="8" customWidth="1"/>
    <col min="11486" max="11487" width="0" style="8" hidden="1" customWidth="1"/>
    <col min="11488" max="11488" width="18.42578125" style="8" customWidth="1"/>
    <col min="11489" max="11489" width="24.7109375" style="8" customWidth="1"/>
    <col min="11490" max="11491" width="0" style="8" hidden="1" customWidth="1"/>
    <col min="11492" max="11492" width="22.85546875" style="8" customWidth="1"/>
    <col min="11493" max="11494" width="17.7109375" style="8" customWidth="1"/>
    <col min="11495" max="11495" width="30.28515625" style="8" customWidth="1"/>
    <col min="11496" max="11496" width="17.5703125" style="8"/>
    <col min="11497" max="11732" width="11.42578125" style="8" customWidth="1"/>
    <col min="11733" max="11733" width="19.85546875" style="8" customWidth="1"/>
    <col min="11734" max="11734" width="62.7109375" style="8" customWidth="1"/>
    <col min="11735" max="11735" width="22.140625" style="8" customWidth="1"/>
    <col min="11736" max="11736" width="17.5703125" style="8"/>
    <col min="11737" max="11737" width="19.85546875" style="8" customWidth="1"/>
    <col min="11738" max="11738" width="46.42578125" style="8" customWidth="1"/>
    <col min="11739" max="11739" width="40.42578125" style="8" customWidth="1"/>
    <col min="11740" max="11740" width="13.140625" style="8" customWidth="1"/>
    <col min="11741" max="11741" width="13" style="8" customWidth="1"/>
    <col min="11742" max="11743" width="0" style="8" hidden="1" customWidth="1"/>
    <col min="11744" max="11744" width="18.42578125" style="8" customWidth="1"/>
    <col min="11745" max="11745" width="24.7109375" style="8" customWidth="1"/>
    <col min="11746" max="11747" width="0" style="8" hidden="1" customWidth="1"/>
    <col min="11748" max="11748" width="22.85546875" style="8" customWidth="1"/>
    <col min="11749" max="11750" width="17.7109375" style="8" customWidth="1"/>
    <col min="11751" max="11751" width="30.28515625" style="8" customWidth="1"/>
    <col min="11752" max="11752" width="17.5703125" style="8"/>
    <col min="11753" max="11988" width="11.42578125" style="8" customWidth="1"/>
    <col min="11989" max="11989" width="19.85546875" style="8" customWidth="1"/>
    <col min="11990" max="11990" width="62.7109375" style="8" customWidth="1"/>
    <col min="11991" max="11991" width="22.140625" style="8" customWidth="1"/>
    <col min="11992" max="11992" width="17.5703125" style="8"/>
    <col min="11993" max="11993" width="19.85546875" style="8" customWidth="1"/>
    <col min="11994" max="11994" width="46.42578125" style="8" customWidth="1"/>
    <col min="11995" max="11995" width="40.42578125" style="8" customWidth="1"/>
    <col min="11996" max="11996" width="13.140625" style="8" customWidth="1"/>
    <col min="11997" max="11997" width="13" style="8" customWidth="1"/>
    <col min="11998" max="11999" width="0" style="8" hidden="1" customWidth="1"/>
    <col min="12000" max="12000" width="18.42578125" style="8" customWidth="1"/>
    <col min="12001" max="12001" width="24.7109375" style="8" customWidth="1"/>
    <col min="12002" max="12003" width="0" style="8" hidden="1" customWidth="1"/>
    <col min="12004" max="12004" width="22.85546875" style="8" customWidth="1"/>
    <col min="12005" max="12006" width="17.7109375" style="8" customWidth="1"/>
    <col min="12007" max="12007" width="30.28515625" style="8" customWidth="1"/>
    <col min="12008" max="12008" width="17.5703125" style="8"/>
    <col min="12009" max="12244" width="11.42578125" style="8" customWidth="1"/>
    <col min="12245" max="12245" width="19.85546875" style="8" customWidth="1"/>
    <col min="12246" max="12246" width="62.7109375" style="8" customWidth="1"/>
    <col min="12247" max="12247" width="22.140625" style="8" customWidth="1"/>
    <col min="12248" max="12248" width="17.5703125" style="8"/>
    <col min="12249" max="12249" width="19.85546875" style="8" customWidth="1"/>
    <col min="12250" max="12250" width="46.42578125" style="8" customWidth="1"/>
    <col min="12251" max="12251" width="40.42578125" style="8" customWidth="1"/>
    <col min="12252" max="12252" width="13.140625" style="8" customWidth="1"/>
    <col min="12253" max="12253" width="13" style="8" customWidth="1"/>
    <col min="12254" max="12255" width="0" style="8" hidden="1" customWidth="1"/>
    <col min="12256" max="12256" width="18.42578125" style="8" customWidth="1"/>
    <col min="12257" max="12257" width="24.7109375" style="8" customWidth="1"/>
    <col min="12258" max="12259" width="0" style="8" hidden="1" customWidth="1"/>
    <col min="12260" max="12260" width="22.85546875" style="8" customWidth="1"/>
    <col min="12261" max="12262" width="17.7109375" style="8" customWidth="1"/>
    <col min="12263" max="12263" width="30.28515625" style="8" customWidth="1"/>
    <col min="12264" max="12264" width="17.5703125" style="8"/>
    <col min="12265" max="12500" width="11.42578125" style="8" customWidth="1"/>
    <col min="12501" max="12501" width="19.85546875" style="8" customWidth="1"/>
    <col min="12502" max="12502" width="62.7109375" style="8" customWidth="1"/>
    <col min="12503" max="12503" width="22.140625" style="8" customWidth="1"/>
    <col min="12504" max="12504" width="17.5703125" style="8"/>
    <col min="12505" max="12505" width="19.85546875" style="8" customWidth="1"/>
    <col min="12506" max="12506" width="46.42578125" style="8" customWidth="1"/>
    <col min="12507" max="12507" width="40.42578125" style="8" customWidth="1"/>
    <col min="12508" max="12508" width="13.140625" style="8" customWidth="1"/>
    <col min="12509" max="12509" width="13" style="8" customWidth="1"/>
    <col min="12510" max="12511" width="0" style="8" hidden="1" customWidth="1"/>
    <col min="12512" max="12512" width="18.42578125" style="8" customWidth="1"/>
    <col min="12513" max="12513" width="24.7109375" style="8" customWidth="1"/>
    <col min="12514" max="12515" width="0" style="8" hidden="1" customWidth="1"/>
    <col min="12516" max="12516" width="22.85546875" style="8" customWidth="1"/>
    <col min="12517" max="12518" width="17.7109375" style="8" customWidth="1"/>
    <col min="12519" max="12519" width="30.28515625" style="8" customWidth="1"/>
    <col min="12520" max="12520" width="17.5703125" style="8"/>
    <col min="12521" max="12756" width="11.42578125" style="8" customWidth="1"/>
    <col min="12757" max="12757" width="19.85546875" style="8" customWidth="1"/>
    <col min="12758" max="12758" width="62.7109375" style="8" customWidth="1"/>
    <col min="12759" max="12759" width="22.140625" style="8" customWidth="1"/>
    <col min="12760" max="12760" width="17.5703125" style="8"/>
    <col min="12761" max="12761" width="19.85546875" style="8" customWidth="1"/>
    <col min="12762" max="12762" width="46.42578125" style="8" customWidth="1"/>
    <col min="12763" max="12763" width="40.42578125" style="8" customWidth="1"/>
    <col min="12764" max="12764" width="13.140625" style="8" customWidth="1"/>
    <col min="12765" max="12765" width="13" style="8" customWidth="1"/>
    <col min="12766" max="12767" width="0" style="8" hidden="1" customWidth="1"/>
    <col min="12768" max="12768" width="18.42578125" style="8" customWidth="1"/>
    <col min="12769" max="12769" width="24.7109375" style="8" customWidth="1"/>
    <col min="12770" max="12771" width="0" style="8" hidden="1" customWidth="1"/>
    <col min="12772" max="12772" width="22.85546875" style="8" customWidth="1"/>
    <col min="12773" max="12774" width="17.7109375" style="8" customWidth="1"/>
    <col min="12775" max="12775" width="30.28515625" style="8" customWidth="1"/>
    <col min="12776" max="12776" width="17.5703125" style="8"/>
    <col min="12777" max="13012" width="11.42578125" style="8" customWidth="1"/>
    <col min="13013" max="13013" width="19.85546875" style="8" customWidth="1"/>
    <col min="13014" max="13014" width="62.7109375" style="8" customWidth="1"/>
    <col min="13015" max="13015" width="22.140625" style="8" customWidth="1"/>
    <col min="13016" max="13016" width="17.5703125" style="8"/>
    <col min="13017" max="13017" width="19.85546875" style="8" customWidth="1"/>
    <col min="13018" max="13018" width="46.42578125" style="8" customWidth="1"/>
    <col min="13019" max="13019" width="40.42578125" style="8" customWidth="1"/>
    <col min="13020" max="13020" width="13.140625" style="8" customWidth="1"/>
    <col min="13021" max="13021" width="13" style="8" customWidth="1"/>
    <col min="13022" max="13023" width="0" style="8" hidden="1" customWidth="1"/>
    <col min="13024" max="13024" width="18.42578125" style="8" customWidth="1"/>
    <col min="13025" max="13025" width="24.7109375" style="8" customWidth="1"/>
    <col min="13026" max="13027" width="0" style="8" hidden="1" customWidth="1"/>
    <col min="13028" max="13028" width="22.85546875" style="8" customWidth="1"/>
    <col min="13029" max="13030" width="17.7109375" style="8" customWidth="1"/>
    <col min="13031" max="13031" width="30.28515625" style="8" customWidth="1"/>
    <col min="13032" max="13032" width="17.5703125" style="8"/>
    <col min="13033" max="13268" width="11.42578125" style="8" customWidth="1"/>
    <col min="13269" max="13269" width="19.85546875" style="8" customWidth="1"/>
    <col min="13270" max="13270" width="62.7109375" style="8" customWidth="1"/>
    <col min="13271" max="13271" width="22.140625" style="8" customWidth="1"/>
    <col min="13272" max="13272" width="17.5703125" style="8"/>
    <col min="13273" max="13273" width="19.85546875" style="8" customWidth="1"/>
    <col min="13274" max="13274" width="46.42578125" style="8" customWidth="1"/>
    <col min="13275" max="13275" width="40.42578125" style="8" customWidth="1"/>
    <col min="13276" max="13276" width="13.140625" style="8" customWidth="1"/>
    <col min="13277" max="13277" width="13" style="8" customWidth="1"/>
    <col min="13278" max="13279" width="0" style="8" hidden="1" customWidth="1"/>
    <col min="13280" max="13280" width="18.42578125" style="8" customWidth="1"/>
    <col min="13281" max="13281" width="24.7109375" style="8" customWidth="1"/>
    <col min="13282" max="13283" width="0" style="8" hidden="1" customWidth="1"/>
    <col min="13284" max="13284" width="22.85546875" style="8" customWidth="1"/>
    <col min="13285" max="13286" width="17.7109375" style="8" customWidth="1"/>
    <col min="13287" max="13287" width="30.28515625" style="8" customWidth="1"/>
    <col min="13288" max="13288" width="17.5703125" style="8"/>
    <col min="13289" max="13524" width="11.42578125" style="8" customWidth="1"/>
    <col min="13525" max="13525" width="19.85546875" style="8" customWidth="1"/>
    <col min="13526" max="13526" width="62.7109375" style="8" customWidth="1"/>
    <col min="13527" max="13527" width="22.140625" style="8" customWidth="1"/>
    <col min="13528" max="13528" width="17.5703125" style="8"/>
    <col min="13529" max="13529" width="19.85546875" style="8" customWidth="1"/>
    <col min="13530" max="13530" width="46.42578125" style="8" customWidth="1"/>
    <col min="13531" max="13531" width="40.42578125" style="8" customWidth="1"/>
    <col min="13532" max="13532" width="13.140625" style="8" customWidth="1"/>
    <col min="13533" max="13533" width="13" style="8" customWidth="1"/>
    <col min="13534" max="13535" width="0" style="8" hidden="1" customWidth="1"/>
    <col min="13536" max="13536" width="18.42578125" style="8" customWidth="1"/>
    <col min="13537" max="13537" width="24.7109375" style="8" customWidth="1"/>
    <col min="13538" max="13539" width="0" style="8" hidden="1" customWidth="1"/>
    <col min="13540" max="13540" width="22.85546875" style="8" customWidth="1"/>
    <col min="13541" max="13542" width="17.7109375" style="8" customWidth="1"/>
    <col min="13543" max="13543" width="30.28515625" style="8" customWidth="1"/>
    <col min="13544" max="13544" width="17.5703125" style="8"/>
    <col min="13545" max="13780" width="11.42578125" style="8" customWidth="1"/>
    <col min="13781" max="13781" width="19.85546875" style="8" customWidth="1"/>
    <col min="13782" max="13782" width="62.7109375" style="8" customWidth="1"/>
    <col min="13783" max="13783" width="22.140625" style="8" customWidth="1"/>
    <col min="13784" max="13784" width="17.5703125" style="8"/>
    <col min="13785" max="13785" width="19.85546875" style="8" customWidth="1"/>
    <col min="13786" max="13786" width="46.42578125" style="8" customWidth="1"/>
    <col min="13787" max="13787" width="40.42578125" style="8" customWidth="1"/>
    <col min="13788" max="13788" width="13.140625" style="8" customWidth="1"/>
    <col min="13789" max="13789" width="13" style="8" customWidth="1"/>
    <col min="13790" max="13791" width="0" style="8" hidden="1" customWidth="1"/>
    <col min="13792" max="13792" width="18.42578125" style="8" customWidth="1"/>
    <col min="13793" max="13793" width="24.7109375" style="8" customWidth="1"/>
    <col min="13794" max="13795" width="0" style="8" hidden="1" customWidth="1"/>
    <col min="13796" max="13796" width="22.85546875" style="8" customWidth="1"/>
    <col min="13797" max="13798" width="17.7109375" style="8" customWidth="1"/>
    <col min="13799" max="13799" width="30.28515625" style="8" customWidth="1"/>
    <col min="13800" max="13800" width="17.5703125" style="8"/>
    <col min="13801" max="14036" width="11.42578125" style="8" customWidth="1"/>
    <col min="14037" max="14037" width="19.85546875" style="8" customWidth="1"/>
    <col min="14038" max="14038" width="62.7109375" style="8" customWidth="1"/>
    <col min="14039" max="14039" width="22.140625" style="8" customWidth="1"/>
    <col min="14040" max="14040" width="17.5703125" style="8"/>
    <col min="14041" max="14041" width="19.85546875" style="8" customWidth="1"/>
    <col min="14042" max="14042" width="46.42578125" style="8" customWidth="1"/>
    <col min="14043" max="14043" width="40.42578125" style="8" customWidth="1"/>
    <col min="14044" max="14044" width="13.140625" style="8" customWidth="1"/>
    <col min="14045" max="14045" width="13" style="8" customWidth="1"/>
    <col min="14046" max="14047" width="0" style="8" hidden="1" customWidth="1"/>
    <col min="14048" max="14048" width="18.42578125" style="8" customWidth="1"/>
    <col min="14049" max="14049" width="24.7109375" style="8" customWidth="1"/>
    <col min="14050" max="14051" width="0" style="8" hidden="1" customWidth="1"/>
    <col min="14052" max="14052" width="22.85546875" style="8" customWidth="1"/>
    <col min="14053" max="14054" width="17.7109375" style="8" customWidth="1"/>
    <col min="14055" max="14055" width="30.28515625" style="8" customWidth="1"/>
    <col min="14056" max="14056" width="17.5703125" style="8"/>
    <col min="14057" max="14292" width="11.42578125" style="8" customWidth="1"/>
    <col min="14293" max="14293" width="19.85546875" style="8" customWidth="1"/>
    <col min="14294" max="14294" width="62.7109375" style="8" customWidth="1"/>
    <col min="14295" max="14295" width="22.140625" style="8" customWidth="1"/>
    <col min="14296" max="14296" width="17.5703125" style="8"/>
    <col min="14297" max="14297" width="19.85546875" style="8" customWidth="1"/>
    <col min="14298" max="14298" width="46.42578125" style="8" customWidth="1"/>
    <col min="14299" max="14299" width="40.42578125" style="8" customWidth="1"/>
    <col min="14300" max="14300" width="13.140625" style="8" customWidth="1"/>
    <col min="14301" max="14301" width="13" style="8" customWidth="1"/>
    <col min="14302" max="14303" width="0" style="8" hidden="1" customWidth="1"/>
    <col min="14304" max="14304" width="18.42578125" style="8" customWidth="1"/>
    <col min="14305" max="14305" width="24.7109375" style="8" customWidth="1"/>
    <col min="14306" max="14307" width="0" style="8" hidden="1" customWidth="1"/>
    <col min="14308" max="14308" width="22.85546875" style="8" customWidth="1"/>
    <col min="14309" max="14310" width="17.7109375" style="8" customWidth="1"/>
    <col min="14311" max="14311" width="30.28515625" style="8" customWidth="1"/>
    <col min="14312" max="14312" width="17.5703125" style="8"/>
    <col min="14313" max="14548" width="11.42578125" style="8" customWidth="1"/>
    <col min="14549" max="14549" width="19.85546875" style="8" customWidth="1"/>
    <col min="14550" max="14550" width="62.7109375" style="8" customWidth="1"/>
    <col min="14551" max="14551" width="22.140625" style="8" customWidth="1"/>
    <col min="14552" max="14552" width="17.5703125" style="8"/>
    <col min="14553" max="14553" width="19.85546875" style="8" customWidth="1"/>
    <col min="14554" max="14554" width="46.42578125" style="8" customWidth="1"/>
    <col min="14555" max="14555" width="40.42578125" style="8" customWidth="1"/>
    <col min="14556" max="14556" width="13.140625" style="8" customWidth="1"/>
    <col min="14557" max="14557" width="13" style="8" customWidth="1"/>
    <col min="14558" max="14559" width="0" style="8" hidden="1" customWidth="1"/>
    <col min="14560" max="14560" width="18.42578125" style="8" customWidth="1"/>
    <col min="14561" max="14561" width="24.7109375" style="8" customWidth="1"/>
    <col min="14562" max="14563" width="0" style="8" hidden="1" customWidth="1"/>
    <col min="14564" max="14564" width="22.85546875" style="8" customWidth="1"/>
    <col min="14565" max="14566" width="17.7109375" style="8" customWidth="1"/>
    <col min="14567" max="14567" width="30.28515625" style="8" customWidth="1"/>
    <col min="14568" max="14568" width="17.5703125" style="8"/>
    <col min="14569" max="14804" width="11.42578125" style="8" customWidth="1"/>
    <col min="14805" max="14805" width="19.85546875" style="8" customWidth="1"/>
    <col min="14806" max="14806" width="62.7109375" style="8" customWidth="1"/>
    <col min="14807" max="14807" width="22.140625" style="8" customWidth="1"/>
    <col min="14808" max="14808" width="17.5703125" style="8"/>
    <col min="14809" max="14809" width="19.85546875" style="8" customWidth="1"/>
    <col min="14810" max="14810" width="46.42578125" style="8" customWidth="1"/>
    <col min="14811" max="14811" width="40.42578125" style="8" customWidth="1"/>
    <col min="14812" max="14812" width="13.140625" style="8" customWidth="1"/>
    <col min="14813" max="14813" width="13" style="8" customWidth="1"/>
    <col min="14814" max="14815" width="0" style="8" hidden="1" customWidth="1"/>
    <col min="14816" max="14816" width="18.42578125" style="8" customWidth="1"/>
    <col min="14817" max="14817" width="24.7109375" style="8" customWidth="1"/>
    <col min="14818" max="14819" width="0" style="8" hidden="1" customWidth="1"/>
    <col min="14820" max="14820" width="22.85546875" style="8" customWidth="1"/>
    <col min="14821" max="14822" width="17.7109375" style="8" customWidth="1"/>
    <col min="14823" max="14823" width="30.28515625" style="8" customWidth="1"/>
    <col min="14824" max="14824" width="17.5703125" style="8"/>
    <col min="14825" max="15060" width="11.42578125" style="8" customWidth="1"/>
    <col min="15061" max="15061" width="19.85546875" style="8" customWidth="1"/>
    <col min="15062" max="15062" width="62.7109375" style="8" customWidth="1"/>
    <col min="15063" max="15063" width="22.140625" style="8" customWidth="1"/>
    <col min="15064" max="15064" width="17.5703125" style="8"/>
    <col min="15065" max="15065" width="19.85546875" style="8" customWidth="1"/>
    <col min="15066" max="15066" width="46.42578125" style="8" customWidth="1"/>
    <col min="15067" max="15067" width="40.42578125" style="8" customWidth="1"/>
    <col min="15068" max="15068" width="13.140625" style="8" customWidth="1"/>
    <col min="15069" max="15069" width="13" style="8" customWidth="1"/>
    <col min="15070" max="15071" width="0" style="8" hidden="1" customWidth="1"/>
    <col min="15072" max="15072" width="18.42578125" style="8" customWidth="1"/>
    <col min="15073" max="15073" width="24.7109375" style="8" customWidth="1"/>
    <col min="15074" max="15075" width="0" style="8" hidden="1" customWidth="1"/>
    <col min="15076" max="15076" width="22.85546875" style="8" customWidth="1"/>
    <col min="15077" max="15078" width="17.7109375" style="8" customWidth="1"/>
    <col min="15079" max="15079" width="30.28515625" style="8" customWidth="1"/>
    <col min="15080" max="15080" width="17.5703125" style="8"/>
    <col min="15081" max="15316" width="11.42578125" style="8" customWidth="1"/>
    <col min="15317" max="15317" width="19.85546875" style="8" customWidth="1"/>
    <col min="15318" max="15318" width="62.7109375" style="8" customWidth="1"/>
    <col min="15319" max="15319" width="22.140625" style="8" customWidth="1"/>
    <col min="15320" max="15320" width="17.5703125" style="8"/>
    <col min="15321" max="15321" width="19.85546875" style="8" customWidth="1"/>
    <col min="15322" max="15322" width="46.42578125" style="8" customWidth="1"/>
    <col min="15323" max="15323" width="40.42578125" style="8" customWidth="1"/>
    <col min="15324" max="15324" width="13.140625" style="8" customWidth="1"/>
    <col min="15325" max="15325" width="13" style="8" customWidth="1"/>
    <col min="15326" max="15327" width="0" style="8" hidden="1" customWidth="1"/>
    <col min="15328" max="15328" width="18.42578125" style="8" customWidth="1"/>
    <col min="15329" max="15329" width="24.7109375" style="8" customWidth="1"/>
    <col min="15330" max="15331" width="0" style="8" hidden="1" customWidth="1"/>
    <col min="15332" max="15332" width="22.85546875" style="8" customWidth="1"/>
    <col min="15333" max="15334" width="17.7109375" style="8" customWidth="1"/>
    <col min="15335" max="15335" width="30.28515625" style="8" customWidth="1"/>
    <col min="15336" max="15336" width="17.5703125" style="8"/>
    <col min="15337" max="15572" width="11.42578125" style="8" customWidth="1"/>
    <col min="15573" max="15573" width="19.85546875" style="8" customWidth="1"/>
    <col min="15574" max="15574" width="62.7109375" style="8" customWidth="1"/>
    <col min="15575" max="15575" width="22.140625" style="8" customWidth="1"/>
    <col min="15576" max="15576" width="17.5703125" style="8"/>
    <col min="15577" max="15577" width="19.85546875" style="8" customWidth="1"/>
    <col min="15578" max="15578" width="46.42578125" style="8" customWidth="1"/>
    <col min="15579" max="15579" width="40.42578125" style="8" customWidth="1"/>
    <col min="15580" max="15580" width="13.140625" style="8" customWidth="1"/>
    <col min="15581" max="15581" width="13" style="8" customWidth="1"/>
    <col min="15582" max="15583" width="0" style="8" hidden="1" customWidth="1"/>
    <col min="15584" max="15584" width="18.42578125" style="8" customWidth="1"/>
    <col min="15585" max="15585" width="24.7109375" style="8" customWidth="1"/>
    <col min="15586" max="15587" width="0" style="8" hidden="1" customWidth="1"/>
    <col min="15588" max="15588" width="22.85546875" style="8" customWidth="1"/>
    <col min="15589" max="15590" width="17.7109375" style="8" customWidth="1"/>
    <col min="15591" max="15591" width="30.28515625" style="8" customWidth="1"/>
    <col min="15592" max="15592" width="17.5703125" style="8"/>
    <col min="15593" max="15828" width="11.42578125" style="8" customWidth="1"/>
    <col min="15829" max="15829" width="19.85546875" style="8" customWidth="1"/>
    <col min="15830" max="15830" width="62.7109375" style="8" customWidth="1"/>
    <col min="15831" max="15831" width="22.140625" style="8" customWidth="1"/>
    <col min="15832" max="15832" width="17.5703125" style="8"/>
    <col min="15833" max="15833" width="19.85546875" style="8" customWidth="1"/>
    <col min="15834" max="15834" width="46.42578125" style="8" customWidth="1"/>
    <col min="15835" max="15835" width="40.42578125" style="8" customWidth="1"/>
    <col min="15836" max="15836" width="13.140625" style="8" customWidth="1"/>
    <col min="15837" max="15837" width="13" style="8" customWidth="1"/>
    <col min="15838" max="15839" width="0" style="8" hidden="1" customWidth="1"/>
    <col min="15840" max="15840" width="18.42578125" style="8" customWidth="1"/>
    <col min="15841" max="15841" width="24.7109375" style="8" customWidth="1"/>
    <col min="15842" max="15843" width="0" style="8" hidden="1" customWidth="1"/>
    <col min="15844" max="15844" width="22.85546875" style="8" customWidth="1"/>
    <col min="15845" max="15846" width="17.7109375" style="8" customWidth="1"/>
    <col min="15847" max="15847" width="30.28515625" style="8" customWidth="1"/>
    <col min="15848" max="15848" width="17.5703125" style="8"/>
    <col min="15849" max="16084" width="11.42578125" style="8" customWidth="1"/>
    <col min="16085" max="16085" width="19.85546875" style="8" customWidth="1"/>
    <col min="16086" max="16086" width="62.7109375" style="8" customWidth="1"/>
    <col min="16087" max="16087" width="22.140625" style="8" customWidth="1"/>
    <col min="16088" max="16088" width="17.5703125" style="8"/>
    <col min="16089" max="16089" width="19.85546875" style="8" customWidth="1"/>
    <col min="16090" max="16090" width="46.42578125" style="8" customWidth="1"/>
    <col min="16091" max="16091" width="40.42578125" style="8" customWidth="1"/>
    <col min="16092" max="16092" width="13.140625" style="8" customWidth="1"/>
    <col min="16093" max="16093" width="13" style="8" customWidth="1"/>
    <col min="16094" max="16095" width="0" style="8" hidden="1" customWidth="1"/>
    <col min="16096" max="16096" width="18.42578125" style="8" customWidth="1"/>
    <col min="16097" max="16097" width="24.7109375" style="8" customWidth="1"/>
    <col min="16098" max="16099" width="0" style="8" hidden="1" customWidth="1"/>
    <col min="16100" max="16100" width="22.85546875" style="8" customWidth="1"/>
    <col min="16101" max="16102" width="17.7109375" style="8" customWidth="1"/>
    <col min="16103" max="16103" width="30.28515625" style="8" customWidth="1"/>
    <col min="16104" max="16104" width="17.5703125" style="8"/>
    <col min="16105" max="16340" width="11.42578125" style="8" customWidth="1"/>
    <col min="16341" max="16341" width="19.85546875" style="8" customWidth="1"/>
    <col min="16342" max="16342" width="62.7109375" style="8" customWidth="1"/>
    <col min="16343" max="16384" width="22.140625" style="8" customWidth="1"/>
  </cols>
  <sheetData>
    <row r="1" spans="1:13" x14ac:dyDescent="0.25">
      <c r="A1" s="122" t="s">
        <v>0</v>
      </c>
      <c r="B1" s="122"/>
      <c r="C1" s="1"/>
      <c r="D1" s="2"/>
      <c r="E1" s="3"/>
      <c r="F1" s="4"/>
      <c r="G1" s="5"/>
      <c r="H1" s="5"/>
      <c r="I1" s="6"/>
      <c r="J1" s="2"/>
      <c r="K1" s="7"/>
      <c r="L1" s="7"/>
    </row>
    <row r="2" spans="1:13" x14ac:dyDescent="0.25">
      <c r="A2" s="1"/>
      <c r="B2" s="1"/>
      <c r="C2" s="1"/>
      <c r="D2" s="2"/>
      <c r="E2" s="3"/>
      <c r="F2" s="4"/>
      <c r="G2" s="5"/>
      <c r="H2" s="5"/>
      <c r="I2" s="6"/>
      <c r="J2" s="2"/>
      <c r="K2" s="7"/>
      <c r="L2" s="7"/>
    </row>
    <row r="3" spans="1:13" x14ac:dyDescent="0.25">
      <c r="A3" s="9"/>
      <c r="B3" s="10"/>
      <c r="C3" s="10"/>
      <c r="D3" s="11"/>
      <c r="E3" s="7"/>
      <c r="J3" s="11"/>
      <c r="K3" s="7"/>
      <c r="L3" s="7"/>
    </row>
    <row r="4" spans="1:13" x14ac:dyDescent="0.25">
      <c r="A4" s="9" t="s">
        <v>1</v>
      </c>
      <c r="B4" s="10"/>
      <c r="C4" s="10"/>
      <c r="D4" s="11"/>
      <c r="E4" s="7"/>
      <c r="J4" s="11"/>
      <c r="K4" s="7"/>
      <c r="L4" s="7"/>
    </row>
    <row r="5" spans="1:13" ht="14.45" customHeight="1" x14ac:dyDescent="0.25">
      <c r="A5" s="14" t="s">
        <v>2</v>
      </c>
      <c r="B5" s="106" t="s">
        <v>229</v>
      </c>
      <c r="C5" s="107"/>
      <c r="D5" s="108"/>
      <c r="E5" s="7"/>
      <c r="F5" s="109" t="s">
        <v>3</v>
      </c>
      <c r="G5" s="110"/>
      <c r="H5" s="110"/>
      <c r="I5" s="110"/>
      <c r="J5" s="111"/>
      <c r="K5" s="7"/>
      <c r="L5" s="7"/>
    </row>
    <row r="6" spans="1:13" x14ac:dyDescent="0.25">
      <c r="A6" s="14" t="s">
        <v>4</v>
      </c>
      <c r="B6" s="106" t="s">
        <v>5</v>
      </c>
      <c r="C6" s="107"/>
      <c r="D6" s="108"/>
      <c r="E6" s="7"/>
      <c r="F6" s="112"/>
      <c r="G6" s="113"/>
      <c r="H6" s="113"/>
      <c r="I6" s="113"/>
      <c r="J6" s="114"/>
      <c r="K6" s="7"/>
      <c r="L6" s="7"/>
    </row>
    <row r="7" spans="1:13" x14ac:dyDescent="0.25">
      <c r="A7" s="14" t="s">
        <v>6</v>
      </c>
      <c r="B7" s="106">
        <v>7427257</v>
      </c>
      <c r="C7" s="107"/>
      <c r="D7" s="108"/>
      <c r="E7" s="7"/>
      <c r="F7" s="112"/>
      <c r="G7" s="113"/>
      <c r="H7" s="113"/>
      <c r="I7" s="113"/>
      <c r="J7" s="114"/>
      <c r="K7" s="7"/>
      <c r="L7" s="7"/>
    </row>
    <row r="8" spans="1:13" x14ac:dyDescent="0.25">
      <c r="A8" s="14" t="s">
        <v>7</v>
      </c>
      <c r="B8" s="118" t="s">
        <v>8</v>
      </c>
      <c r="C8" s="107"/>
      <c r="D8" s="108"/>
      <c r="E8" s="7"/>
      <c r="F8" s="112"/>
      <c r="G8" s="113"/>
      <c r="H8" s="113"/>
      <c r="I8" s="113"/>
      <c r="J8" s="114"/>
      <c r="K8" s="7"/>
      <c r="L8" s="7"/>
    </row>
    <row r="9" spans="1:13" ht="88.5" customHeight="1" x14ac:dyDescent="0.25">
      <c r="A9" s="14" t="s">
        <v>9</v>
      </c>
      <c r="B9" s="106" t="s">
        <v>10</v>
      </c>
      <c r="C9" s="107"/>
      <c r="D9" s="108"/>
      <c r="E9" s="7"/>
      <c r="F9" s="115"/>
      <c r="G9" s="116"/>
      <c r="H9" s="116"/>
      <c r="I9" s="116"/>
      <c r="J9" s="117"/>
      <c r="K9" s="7"/>
      <c r="L9" s="7"/>
    </row>
    <row r="10" spans="1:13" ht="30" customHeight="1" x14ac:dyDescent="0.25">
      <c r="A10" s="14" t="s">
        <v>11</v>
      </c>
      <c r="B10" s="106" t="s">
        <v>12</v>
      </c>
      <c r="C10" s="107"/>
      <c r="D10" s="108"/>
      <c r="E10" s="7"/>
      <c r="J10" s="11"/>
      <c r="K10" s="7"/>
      <c r="L10" s="7"/>
    </row>
    <row r="11" spans="1:13" ht="40.5" customHeight="1" x14ac:dyDescent="0.25">
      <c r="A11" s="14" t="s">
        <v>13</v>
      </c>
      <c r="B11" s="106">
        <v>7427257</v>
      </c>
      <c r="C11" s="107"/>
      <c r="D11" s="108"/>
      <c r="E11" s="7"/>
      <c r="F11" s="109" t="s">
        <v>14</v>
      </c>
      <c r="G11" s="110"/>
      <c r="H11" s="110"/>
      <c r="I11" s="110"/>
      <c r="J11" s="111"/>
      <c r="K11" s="7"/>
      <c r="L11" s="7"/>
    </row>
    <row r="12" spans="1:13" ht="21" customHeight="1" x14ac:dyDescent="0.25">
      <c r="A12" s="14" t="s">
        <v>15</v>
      </c>
      <c r="B12" s="119">
        <f>+J128</f>
        <v>2165845954931.4243</v>
      </c>
      <c r="C12" s="120"/>
      <c r="D12" s="121"/>
      <c r="E12" s="7"/>
      <c r="F12" s="112"/>
      <c r="G12" s="113"/>
      <c r="H12" s="113"/>
      <c r="I12" s="113"/>
      <c r="J12" s="114"/>
      <c r="K12" s="7"/>
      <c r="L12" s="7"/>
    </row>
    <row r="13" spans="1:13" ht="56.25" customHeight="1" x14ac:dyDescent="0.25">
      <c r="A13" s="14" t="s">
        <v>16</v>
      </c>
      <c r="B13" s="123">
        <v>45322</v>
      </c>
      <c r="C13" s="124"/>
      <c r="D13" s="125"/>
      <c r="E13" s="7"/>
      <c r="F13" s="115"/>
      <c r="G13" s="116"/>
      <c r="H13" s="116"/>
      <c r="I13" s="116"/>
      <c r="J13" s="117"/>
      <c r="K13" s="7"/>
      <c r="L13" s="7"/>
    </row>
    <row r="14" spans="1:13" x14ac:dyDescent="0.25">
      <c r="A14" s="10"/>
      <c r="B14" s="15"/>
      <c r="C14" s="15"/>
      <c r="D14" s="11"/>
      <c r="E14" s="7"/>
      <c r="J14" s="11"/>
      <c r="K14" s="7"/>
      <c r="L14" s="7"/>
      <c r="M14" s="16"/>
    </row>
    <row r="15" spans="1:13" x14ac:dyDescent="0.25">
      <c r="A15" s="15" t="s">
        <v>17</v>
      </c>
      <c r="B15" s="10"/>
      <c r="C15" s="10"/>
      <c r="D15" s="17" t="s">
        <v>18</v>
      </c>
      <c r="E15" s="7"/>
      <c r="J15" s="13"/>
      <c r="K15" s="7"/>
      <c r="L15" s="7"/>
      <c r="M15" s="18">
        <f>+M14/12</f>
        <v>0</v>
      </c>
    </row>
    <row r="16" spans="1:13" x14ac:dyDescent="0.25">
      <c r="A16" s="19">
        <v>97</v>
      </c>
      <c r="B16" s="10"/>
      <c r="C16" s="10"/>
      <c r="D16" s="20">
        <v>1</v>
      </c>
      <c r="E16" s="7"/>
      <c r="J16" s="11"/>
      <c r="K16" s="7"/>
      <c r="L16" s="7"/>
    </row>
    <row r="17" spans="1:13" x14ac:dyDescent="0.25">
      <c r="A17" s="10"/>
      <c r="B17" s="10"/>
      <c r="C17" s="10"/>
      <c r="D17" s="11"/>
      <c r="E17" s="7"/>
      <c r="J17" s="21"/>
      <c r="K17" s="7"/>
      <c r="L17" s="7"/>
      <c r="M17" s="18"/>
    </row>
    <row r="18" spans="1:13" x14ac:dyDescent="0.25">
      <c r="A18" s="9" t="s">
        <v>19</v>
      </c>
      <c r="B18" s="10"/>
      <c r="C18" s="10"/>
      <c r="D18" s="11"/>
      <c r="E18" s="7"/>
      <c r="J18" s="11"/>
      <c r="K18" s="7"/>
      <c r="L18" s="7"/>
      <c r="M18" s="18"/>
    </row>
    <row r="19" spans="1:13" s="24" customFormat="1" ht="48.75" customHeight="1" x14ac:dyDescent="0.25">
      <c r="A19" s="22" t="s">
        <v>20</v>
      </c>
      <c r="B19" s="22" t="s">
        <v>21</v>
      </c>
      <c r="C19" s="22" t="s">
        <v>22</v>
      </c>
      <c r="D19" s="22" t="s">
        <v>23</v>
      </c>
      <c r="E19" s="22" t="s">
        <v>24</v>
      </c>
      <c r="F19" s="22" t="s">
        <v>25</v>
      </c>
      <c r="G19" s="22" t="s">
        <v>26</v>
      </c>
      <c r="H19" s="22" t="s">
        <v>27</v>
      </c>
      <c r="I19" s="23" t="s">
        <v>28</v>
      </c>
      <c r="J19" s="22" t="s">
        <v>29</v>
      </c>
      <c r="K19" s="22" t="s">
        <v>30</v>
      </c>
      <c r="L19" s="22" t="s">
        <v>31</v>
      </c>
      <c r="M19" s="22" t="s">
        <v>32</v>
      </c>
    </row>
    <row r="20" spans="1:13" s="36" customFormat="1" ht="10.5" customHeight="1" x14ac:dyDescent="0.25">
      <c r="A20" s="25"/>
      <c r="B20" s="26"/>
      <c r="C20" s="27"/>
      <c r="D20" s="28"/>
      <c r="E20" s="29"/>
      <c r="F20" s="30"/>
      <c r="G20" s="31"/>
      <c r="H20" s="31"/>
      <c r="I20" s="32"/>
      <c r="J20" s="33"/>
      <c r="K20" s="34"/>
      <c r="L20" s="34"/>
      <c r="M20" s="35"/>
    </row>
    <row r="21" spans="1:13" s="41" customFormat="1" x14ac:dyDescent="0.25">
      <c r="A21" s="37"/>
      <c r="B21" s="102" t="s">
        <v>33</v>
      </c>
      <c r="C21" s="103"/>
      <c r="D21" s="103"/>
      <c r="E21" s="103"/>
      <c r="F21" s="103"/>
      <c r="G21" s="103"/>
      <c r="H21" s="103"/>
      <c r="I21" s="104"/>
      <c r="J21" s="38">
        <f>SUM(J22:J38)</f>
        <v>2146348992940.5696</v>
      </c>
      <c r="K21" s="39"/>
      <c r="L21" s="39"/>
      <c r="M21" s="40"/>
    </row>
    <row r="22" spans="1:13" s="36" customFormat="1" ht="24" x14ac:dyDescent="0.25">
      <c r="A22" s="25">
        <v>51000000</v>
      </c>
      <c r="B22" s="42" t="s">
        <v>34</v>
      </c>
      <c r="C22" s="42" t="s">
        <v>34</v>
      </c>
      <c r="D22" s="43" t="s">
        <v>35</v>
      </c>
      <c r="E22" s="44">
        <v>12</v>
      </c>
      <c r="F22" s="45" t="s">
        <v>36</v>
      </c>
      <c r="G22" s="46" t="s">
        <v>37</v>
      </c>
      <c r="H22" s="47" t="s">
        <v>38</v>
      </c>
      <c r="I22" s="48">
        <v>20985000000</v>
      </c>
      <c r="J22" s="49">
        <f>+I22*E22</f>
        <v>251820000000</v>
      </c>
      <c r="K22" s="34" t="s">
        <v>39</v>
      </c>
      <c r="L22" s="34" t="s">
        <v>40</v>
      </c>
      <c r="M22" s="35" t="s">
        <v>41</v>
      </c>
    </row>
    <row r="23" spans="1:13" s="36" customFormat="1" ht="24" x14ac:dyDescent="0.25">
      <c r="A23" s="25">
        <v>85100000</v>
      </c>
      <c r="B23" s="42" t="s">
        <v>42</v>
      </c>
      <c r="C23" s="42" t="s">
        <v>43</v>
      </c>
      <c r="D23" s="43" t="s">
        <v>35</v>
      </c>
      <c r="E23" s="44">
        <v>12</v>
      </c>
      <c r="F23" s="45" t="s">
        <v>36</v>
      </c>
      <c r="G23" s="46" t="s">
        <v>37</v>
      </c>
      <c r="H23" s="47" t="s">
        <v>38</v>
      </c>
      <c r="I23" s="50">
        <v>351000000</v>
      </c>
      <c r="J23" s="49">
        <f t="shared" ref="J23:J38" si="0">+I23*E23</f>
        <v>4212000000</v>
      </c>
      <c r="K23" s="34" t="s">
        <v>39</v>
      </c>
      <c r="L23" s="34" t="s">
        <v>40</v>
      </c>
      <c r="M23" s="35" t="s">
        <v>41</v>
      </c>
    </row>
    <row r="24" spans="1:13" s="36" customFormat="1" ht="24" x14ac:dyDescent="0.25">
      <c r="A24" s="25">
        <v>85100000</v>
      </c>
      <c r="B24" s="42" t="s">
        <v>44</v>
      </c>
      <c r="C24" s="42" t="s">
        <v>45</v>
      </c>
      <c r="D24" s="43" t="s">
        <v>35</v>
      </c>
      <c r="E24" s="44">
        <v>12</v>
      </c>
      <c r="F24" s="45" t="s">
        <v>36</v>
      </c>
      <c r="G24" s="46" t="s">
        <v>37</v>
      </c>
      <c r="H24" s="47" t="s">
        <v>38</v>
      </c>
      <c r="I24" s="50">
        <v>1510000000</v>
      </c>
      <c r="J24" s="49">
        <f t="shared" si="0"/>
        <v>18120000000</v>
      </c>
      <c r="K24" s="34" t="s">
        <v>39</v>
      </c>
      <c r="L24" s="34" t="s">
        <v>40</v>
      </c>
      <c r="M24" s="35" t="s">
        <v>41</v>
      </c>
    </row>
    <row r="25" spans="1:13" s="36" customFormat="1" ht="24" x14ac:dyDescent="0.25">
      <c r="A25" s="25">
        <v>85100000</v>
      </c>
      <c r="B25" s="42" t="s">
        <v>46</v>
      </c>
      <c r="C25" s="42" t="s">
        <v>47</v>
      </c>
      <c r="D25" s="43" t="s">
        <v>35</v>
      </c>
      <c r="E25" s="44">
        <v>12</v>
      </c>
      <c r="F25" s="45" t="s">
        <v>36</v>
      </c>
      <c r="G25" s="46" t="s">
        <v>37</v>
      </c>
      <c r="H25" s="47" t="s">
        <v>38</v>
      </c>
      <c r="I25" s="50">
        <v>601900000</v>
      </c>
      <c r="J25" s="49">
        <f t="shared" si="0"/>
        <v>7222800000</v>
      </c>
      <c r="K25" s="34" t="s">
        <v>39</v>
      </c>
      <c r="L25" s="34" t="s">
        <v>40</v>
      </c>
      <c r="M25" s="35" t="s">
        <v>41</v>
      </c>
    </row>
    <row r="26" spans="1:13" s="36" customFormat="1" ht="39" customHeight="1" x14ac:dyDescent="0.25">
      <c r="A26" s="25">
        <v>85100000</v>
      </c>
      <c r="B26" s="42" t="s">
        <v>48</v>
      </c>
      <c r="C26" s="42" t="s">
        <v>49</v>
      </c>
      <c r="D26" s="43" t="s">
        <v>35</v>
      </c>
      <c r="E26" s="44">
        <v>12</v>
      </c>
      <c r="F26" s="45" t="s">
        <v>36</v>
      </c>
      <c r="G26" s="46" t="s">
        <v>37</v>
      </c>
      <c r="H26" s="47" t="s">
        <v>38</v>
      </c>
      <c r="I26" s="50">
        <v>1424500000</v>
      </c>
      <c r="J26" s="49">
        <f t="shared" si="0"/>
        <v>17094000000</v>
      </c>
      <c r="K26" s="34" t="s">
        <v>39</v>
      </c>
      <c r="L26" s="34" t="s">
        <v>40</v>
      </c>
      <c r="M26" s="35" t="s">
        <v>41</v>
      </c>
    </row>
    <row r="27" spans="1:13" s="36" customFormat="1" ht="24" x14ac:dyDescent="0.25">
      <c r="A27" s="25">
        <v>85100000</v>
      </c>
      <c r="B27" s="42" t="s">
        <v>50</v>
      </c>
      <c r="C27" s="42" t="s">
        <v>51</v>
      </c>
      <c r="D27" s="43" t="s">
        <v>35</v>
      </c>
      <c r="E27" s="44">
        <v>12</v>
      </c>
      <c r="F27" s="45" t="s">
        <v>36</v>
      </c>
      <c r="G27" s="46" t="s">
        <v>37</v>
      </c>
      <c r="H27" s="47" t="s">
        <v>38</v>
      </c>
      <c r="I27" s="50">
        <v>1290200000</v>
      </c>
      <c r="J27" s="49">
        <f t="shared" si="0"/>
        <v>15482400000</v>
      </c>
      <c r="K27" s="34" t="s">
        <v>39</v>
      </c>
      <c r="L27" s="34" t="s">
        <v>40</v>
      </c>
      <c r="M27" s="35" t="s">
        <v>41</v>
      </c>
    </row>
    <row r="28" spans="1:13" s="36" customFormat="1" ht="24" x14ac:dyDescent="0.25">
      <c r="A28" s="25">
        <v>78110000</v>
      </c>
      <c r="B28" s="42" t="s">
        <v>52</v>
      </c>
      <c r="C28" s="42" t="s">
        <v>53</v>
      </c>
      <c r="D28" s="43" t="s">
        <v>35</v>
      </c>
      <c r="E28" s="44">
        <v>10</v>
      </c>
      <c r="F28" s="45" t="s">
        <v>36</v>
      </c>
      <c r="G28" s="46" t="s">
        <v>37</v>
      </c>
      <c r="H28" s="47" t="s">
        <v>38</v>
      </c>
      <c r="I28" s="50">
        <v>1242000000</v>
      </c>
      <c r="J28" s="49">
        <f t="shared" si="0"/>
        <v>12420000000</v>
      </c>
      <c r="K28" s="34" t="s">
        <v>39</v>
      </c>
      <c r="L28" s="34" t="s">
        <v>40</v>
      </c>
      <c r="M28" s="35" t="s">
        <v>41</v>
      </c>
    </row>
    <row r="29" spans="1:13" s="36" customFormat="1" ht="24" x14ac:dyDescent="0.25">
      <c r="A29" s="25">
        <v>85100000</v>
      </c>
      <c r="B29" s="42" t="s">
        <v>54</v>
      </c>
      <c r="C29" s="42" t="s">
        <v>55</v>
      </c>
      <c r="D29" s="43" t="s">
        <v>35</v>
      </c>
      <c r="E29" s="44">
        <v>12</v>
      </c>
      <c r="F29" s="45" t="s">
        <v>36</v>
      </c>
      <c r="G29" s="46" t="s">
        <v>37</v>
      </c>
      <c r="H29" s="47" t="s">
        <v>38</v>
      </c>
      <c r="I29" s="50">
        <v>1423200000</v>
      </c>
      <c r="J29" s="49">
        <f t="shared" si="0"/>
        <v>17078400000</v>
      </c>
      <c r="K29" s="34" t="s">
        <v>39</v>
      </c>
      <c r="L29" s="34" t="s">
        <v>40</v>
      </c>
      <c r="M29" s="35" t="s">
        <v>41</v>
      </c>
    </row>
    <row r="30" spans="1:13" s="36" customFormat="1" ht="24" x14ac:dyDescent="0.25">
      <c r="A30" s="25">
        <v>85100000</v>
      </c>
      <c r="B30" s="42" t="s">
        <v>56</v>
      </c>
      <c r="C30" s="42" t="s">
        <v>57</v>
      </c>
      <c r="D30" s="43" t="s">
        <v>35</v>
      </c>
      <c r="E30" s="44">
        <v>12</v>
      </c>
      <c r="F30" s="45" t="s">
        <v>36</v>
      </c>
      <c r="G30" s="46" t="s">
        <v>37</v>
      </c>
      <c r="H30" s="51" t="s">
        <v>38</v>
      </c>
      <c r="I30" s="50">
        <v>4056700000</v>
      </c>
      <c r="J30" s="49">
        <f t="shared" si="0"/>
        <v>48680400000</v>
      </c>
      <c r="K30" s="34" t="s">
        <v>39</v>
      </c>
      <c r="L30" s="34" t="s">
        <v>40</v>
      </c>
      <c r="M30" s="35" t="s">
        <v>41</v>
      </c>
    </row>
    <row r="31" spans="1:13" s="36" customFormat="1" ht="24" x14ac:dyDescent="0.25">
      <c r="A31" s="25">
        <v>8510000003</v>
      </c>
      <c r="B31" s="42" t="s">
        <v>58</v>
      </c>
      <c r="C31" s="42" t="s">
        <v>59</v>
      </c>
      <c r="D31" s="43" t="s">
        <v>35</v>
      </c>
      <c r="E31" s="44">
        <v>12</v>
      </c>
      <c r="F31" s="45" t="s">
        <v>36</v>
      </c>
      <c r="G31" s="46" t="s">
        <v>37</v>
      </c>
      <c r="H31" s="47" t="s">
        <v>38</v>
      </c>
      <c r="I31" s="50">
        <v>1451500000</v>
      </c>
      <c r="J31" s="49">
        <f t="shared" si="0"/>
        <v>17418000000</v>
      </c>
      <c r="K31" s="34" t="s">
        <v>39</v>
      </c>
      <c r="L31" s="34" t="s">
        <v>40</v>
      </c>
      <c r="M31" s="35" t="s">
        <v>41</v>
      </c>
    </row>
    <row r="32" spans="1:13" s="36" customFormat="1" ht="36" x14ac:dyDescent="0.25">
      <c r="A32" s="25">
        <v>8510000009</v>
      </c>
      <c r="B32" s="42" t="s">
        <v>60</v>
      </c>
      <c r="C32" s="42" t="s">
        <v>61</v>
      </c>
      <c r="D32" s="43" t="s">
        <v>35</v>
      </c>
      <c r="E32" s="44">
        <v>12</v>
      </c>
      <c r="F32" s="45" t="s">
        <v>36</v>
      </c>
      <c r="G32" s="46" t="s">
        <v>37</v>
      </c>
      <c r="H32" s="47" t="s">
        <v>38</v>
      </c>
      <c r="I32" s="50">
        <v>203400000</v>
      </c>
      <c r="J32" s="49">
        <f t="shared" si="0"/>
        <v>2440800000</v>
      </c>
      <c r="K32" s="34" t="s">
        <v>39</v>
      </c>
      <c r="L32" s="34" t="s">
        <v>40</v>
      </c>
      <c r="M32" s="35" t="s">
        <v>41</v>
      </c>
    </row>
    <row r="33" spans="1:13" s="36" customFormat="1" ht="24" x14ac:dyDescent="0.25">
      <c r="A33" s="25">
        <v>85100000</v>
      </c>
      <c r="B33" s="42" t="s">
        <v>62</v>
      </c>
      <c r="C33" s="42" t="s">
        <v>63</v>
      </c>
      <c r="D33" s="43" t="s">
        <v>35</v>
      </c>
      <c r="E33" s="44">
        <v>12</v>
      </c>
      <c r="F33" s="45" t="s">
        <v>36</v>
      </c>
      <c r="G33" s="46" t="s">
        <v>37</v>
      </c>
      <c r="H33" s="47" t="s">
        <v>38</v>
      </c>
      <c r="I33" s="50">
        <v>112828100000</v>
      </c>
      <c r="J33" s="49">
        <f t="shared" si="0"/>
        <v>1353937200000</v>
      </c>
      <c r="K33" s="34" t="s">
        <v>39</v>
      </c>
      <c r="L33" s="34" t="s">
        <v>40</v>
      </c>
      <c r="M33" s="35" t="s">
        <v>41</v>
      </c>
    </row>
    <row r="34" spans="1:13" s="36" customFormat="1" ht="24" x14ac:dyDescent="0.25">
      <c r="A34" s="25">
        <v>85100000</v>
      </c>
      <c r="B34" s="42" t="s">
        <v>64</v>
      </c>
      <c r="C34" s="42" t="s">
        <v>65</v>
      </c>
      <c r="D34" s="43" t="s">
        <v>35</v>
      </c>
      <c r="E34" s="44">
        <v>12</v>
      </c>
      <c r="F34" s="45" t="s">
        <v>36</v>
      </c>
      <c r="G34" s="46" t="s">
        <v>37</v>
      </c>
      <c r="H34" s="47" t="s">
        <v>38</v>
      </c>
      <c r="I34" s="50">
        <v>6564100000</v>
      </c>
      <c r="J34" s="49">
        <f t="shared" si="0"/>
        <v>78769200000</v>
      </c>
      <c r="K34" s="34" t="s">
        <v>39</v>
      </c>
      <c r="L34" s="34" t="s">
        <v>40</v>
      </c>
      <c r="M34" s="35" t="s">
        <v>41</v>
      </c>
    </row>
    <row r="35" spans="1:13" s="36" customFormat="1" ht="24" x14ac:dyDescent="0.25">
      <c r="A35" s="25">
        <v>8510000005</v>
      </c>
      <c r="B35" s="42" t="s">
        <v>66</v>
      </c>
      <c r="C35" s="42" t="s">
        <v>67</v>
      </c>
      <c r="D35" s="43" t="s">
        <v>35</v>
      </c>
      <c r="E35" s="44">
        <v>12</v>
      </c>
      <c r="F35" s="45" t="s">
        <v>36</v>
      </c>
      <c r="G35" s="46" t="s">
        <v>37</v>
      </c>
      <c r="H35" s="47" t="s">
        <v>38</v>
      </c>
      <c r="I35" s="50">
        <v>22465200000</v>
      </c>
      <c r="J35" s="49">
        <f t="shared" si="0"/>
        <v>269582400000</v>
      </c>
      <c r="K35" s="34" t="s">
        <v>39</v>
      </c>
      <c r="L35" s="34" t="s">
        <v>40</v>
      </c>
      <c r="M35" s="35" t="s">
        <v>41</v>
      </c>
    </row>
    <row r="36" spans="1:13" s="36" customFormat="1" ht="36" x14ac:dyDescent="0.25">
      <c r="A36" s="25" t="s">
        <v>68</v>
      </c>
      <c r="B36" s="42" t="s">
        <v>69</v>
      </c>
      <c r="C36" s="42" t="s">
        <v>70</v>
      </c>
      <c r="D36" s="43" t="s">
        <v>35</v>
      </c>
      <c r="E36" s="44">
        <v>12</v>
      </c>
      <c r="F36" s="45" t="s">
        <v>36</v>
      </c>
      <c r="G36" s="46" t="s">
        <v>37</v>
      </c>
      <c r="H36" s="47" t="s">
        <v>38</v>
      </c>
      <c r="I36" s="50">
        <v>2275086078.3807917</v>
      </c>
      <c r="J36" s="49">
        <f t="shared" si="0"/>
        <v>27301032940.5695</v>
      </c>
      <c r="K36" s="34" t="s">
        <v>39</v>
      </c>
      <c r="L36" s="34" t="s">
        <v>40</v>
      </c>
      <c r="M36" s="35" t="s">
        <v>41</v>
      </c>
    </row>
    <row r="37" spans="1:13" s="36" customFormat="1" ht="24" x14ac:dyDescent="0.25">
      <c r="A37" s="25">
        <v>8510000013</v>
      </c>
      <c r="B37" s="42" t="s">
        <v>71</v>
      </c>
      <c r="C37" s="42" t="s">
        <v>72</v>
      </c>
      <c r="D37" s="43" t="s">
        <v>35</v>
      </c>
      <c r="E37" s="44">
        <v>12</v>
      </c>
      <c r="F37" s="45" t="s">
        <v>36</v>
      </c>
      <c r="G37" s="46" t="s">
        <v>37</v>
      </c>
      <c r="H37" s="47" t="s">
        <v>38</v>
      </c>
      <c r="I37" s="50">
        <v>325000000</v>
      </c>
      <c r="J37" s="49">
        <f t="shared" si="0"/>
        <v>3900000000</v>
      </c>
      <c r="K37" s="34" t="s">
        <v>39</v>
      </c>
      <c r="L37" s="34" t="s">
        <v>40</v>
      </c>
      <c r="M37" s="35" t="s">
        <v>41</v>
      </c>
    </row>
    <row r="38" spans="1:13" s="36" customFormat="1" ht="36" x14ac:dyDescent="0.25">
      <c r="A38" s="25" t="s">
        <v>68</v>
      </c>
      <c r="B38" s="42" t="s">
        <v>73</v>
      </c>
      <c r="C38" s="42" t="s">
        <v>74</v>
      </c>
      <c r="D38" s="43" t="s">
        <v>35</v>
      </c>
      <c r="E38" s="44">
        <v>12</v>
      </c>
      <c r="F38" s="45" t="s">
        <v>36</v>
      </c>
      <c r="G38" s="46" t="s">
        <v>37</v>
      </c>
      <c r="H38" s="51" t="s">
        <v>38</v>
      </c>
      <c r="I38" s="50">
        <v>72530000</v>
      </c>
      <c r="J38" s="49">
        <f t="shared" si="0"/>
        <v>870360000</v>
      </c>
      <c r="K38" s="34" t="s">
        <v>39</v>
      </c>
      <c r="L38" s="34" t="s">
        <v>40</v>
      </c>
      <c r="M38" s="35" t="s">
        <v>41</v>
      </c>
    </row>
    <row r="39" spans="1:13" s="41" customFormat="1" x14ac:dyDescent="0.25">
      <c r="A39" s="37"/>
      <c r="B39" s="102" t="s">
        <v>75</v>
      </c>
      <c r="C39" s="103"/>
      <c r="D39" s="103"/>
      <c r="E39" s="103"/>
      <c r="F39" s="103"/>
      <c r="G39" s="103"/>
      <c r="H39" s="103"/>
      <c r="I39" s="104"/>
      <c r="J39" s="38">
        <f>SUM(J40:J48)</f>
        <v>5300787086.8546667</v>
      </c>
      <c r="K39" s="39"/>
      <c r="L39" s="39"/>
      <c r="M39" s="40"/>
    </row>
    <row r="40" spans="1:13" s="36" customFormat="1" ht="36" x14ac:dyDescent="0.25">
      <c r="A40" s="25">
        <v>81100000</v>
      </c>
      <c r="B40" s="25" t="s">
        <v>76</v>
      </c>
      <c r="C40" s="25" t="s">
        <v>77</v>
      </c>
      <c r="D40" s="43" t="s">
        <v>78</v>
      </c>
      <c r="E40" s="52">
        <v>1</v>
      </c>
      <c r="F40" s="53" t="s">
        <v>36</v>
      </c>
      <c r="G40" s="46" t="s">
        <v>79</v>
      </c>
      <c r="H40" s="47" t="s">
        <v>38</v>
      </c>
      <c r="I40" s="50">
        <v>14240000</v>
      </c>
      <c r="J40" s="54">
        <f t="shared" ref="J40:J48" si="1">+I40*E40</f>
        <v>14240000</v>
      </c>
      <c r="K40" s="34" t="s">
        <v>39</v>
      </c>
      <c r="L40" s="34" t="s">
        <v>40</v>
      </c>
      <c r="M40" s="35" t="s">
        <v>80</v>
      </c>
    </row>
    <row r="41" spans="1:13" s="36" customFormat="1" ht="36" x14ac:dyDescent="0.25">
      <c r="A41" s="25">
        <v>81100000</v>
      </c>
      <c r="B41" s="25" t="s">
        <v>81</v>
      </c>
      <c r="C41" s="25" t="s">
        <v>82</v>
      </c>
      <c r="D41" s="43" t="s">
        <v>83</v>
      </c>
      <c r="E41" s="52">
        <v>3</v>
      </c>
      <c r="F41" s="45" t="s">
        <v>36</v>
      </c>
      <c r="G41" s="46" t="s">
        <v>79</v>
      </c>
      <c r="H41" s="47" t="s">
        <v>38</v>
      </c>
      <c r="I41" s="50">
        <v>8900000</v>
      </c>
      <c r="J41" s="54">
        <f t="shared" si="1"/>
        <v>26700000</v>
      </c>
      <c r="K41" s="34" t="s">
        <v>39</v>
      </c>
      <c r="L41" s="34" t="s">
        <v>40</v>
      </c>
      <c r="M41" s="35" t="s">
        <v>80</v>
      </c>
    </row>
    <row r="42" spans="1:13" s="36" customFormat="1" ht="36" x14ac:dyDescent="0.25">
      <c r="A42" s="25">
        <v>81100000</v>
      </c>
      <c r="B42" s="25" t="s">
        <v>84</v>
      </c>
      <c r="C42" s="25" t="s">
        <v>85</v>
      </c>
      <c r="D42" s="43" t="s">
        <v>86</v>
      </c>
      <c r="E42" s="52">
        <v>1</v>
      </c>
      <c r="F42" s="45" t="s">
        <v>87</v>
      </c>
      <c r="G42" s="46" t="s">
        <v>79</v>
      </c>
      <c r="H42" s="47" t="s">
        <v>38</v>
      </c>
      <c r="I42" s="50">
        <v>7000000</v>
      </c>
      <c r="J42" s="54">
        <f>+I42*E42</f>
        <v>7000000</v>
      </c>
      <c r="K42" s="34" t="s">
        <v>39</v>
      </c>
      <c r="L42" s="34" t="s">
        <v>40</v>
      </c>
      <c r="M42" s="35" t="s">
        <v>80</v>
      </c>
    </row>
    <row r="43" spans="1:13" s="36" customFormat="1" ht="48" x14ac:dyDescent="0.25">
      <c r="A43" s="55">
        <v>80141902</v>
      </c>
      <c r="B43" s="25" t="s">
        <v>88</v>
      </c>
      <c r="C43" s="25" t="s">
        <v>89</v>
      </c>
      <c r="D43" s="43" t="s">
        <v>83</v>
      </c>
      <c r="E43" s="52">
        <v>11</v>
      </c>
      <c r="F43" s="45" t="s">
        <v>36</v>
      </c>
      <c r="G43" s="46" t="s">
        <v>79</v>
      </c>
      <c r="H43" s="47" t="s">
        <v>38</v>
      </c>
      <c r="I43" s="50">
        <v>2690000</v>
      </c>
      <c r="J43" s="54">
        <f>+I43*E43</f>
        <v>29590000</v>
      </c>
      <c r="K43" s="34" t="s">
        <v>39</v>
      </c>
      <c r="L43" s="34" t="s">
        <v>40</v>
      </c>
      <c r="M43" s="35" t="s">
        <v>90</v>
      </c>
    </row>
    <row r="44" spans="1:13" s="36" customFormat="1" ht="84" x14ac:dyDescent="0.25">
      <c r="A44" s="55">
        <v>85111500</v>
      </c>
      <c r="B44" s="25" t="s">
        <v>91</v>
      </c>
      <c r="C44" s="25" t="s">
        <v>92</v>
      </c>
      <c r="D44" s="43" t="s">
        <v>83</v>
      </c>
      <c r="E44" s="52">
        <v>11</v>
      </c>
      <c r="F44" s="45" t="s">
        <v>36</v>
      </c>
      <c r="G44" s="46" t="s">
        <v>79</v>
      </c>
      <c r="H44" s="47" t="s">
        <v>38</v>
      </c>
      <c r="I44" s="50">
        <v>6480000</v>
      </c>
      <c r="J44" s="54">
        <f t="shared" si="1"/>
        <v>71280000</v>
      </c>
      <c r="K44" s="34" t="s">
        <v>39</v>
      </c>
      <c r="L44" s="34" t="s">
        <v>40</v>
      </c>
      <c r="M44" s="35" t="s">
        <v>90</v>
      </c>
    </row>
    <row r="45" spans="1:13" s="36" customFormat="1" ht="24" x14ac:dyDescent="0.25">
      <c r="A45" s="55">
        <v>80100000</v>
      </c>
      <c r="B45" s="25" t="s">
        <v>93</v>
      </c>
      <c r="C45" s="25" t="s">
        <v>94</v>
      </c>
      <c r="D45" s="43" t="s">
        <v>95</v>
      </c>
      <c r="E45" s="35">
        <v>6</v>
      </c>
      <c r="F45" s="45" t="s">
        <v>36</v>
      </c>
      <c r="G45" s="46" t="s">
        <v>79</v>
      </c>
      <c r="H45" s="47" t="s">
        <v>38</v>
      </c>
      <c r="I45" s="50">
        <v>37380000</v>
      </c>
      <c r="J45" s="54">
        <f t="shared" si="1"/>
        <v>224280000</v>
      </c>
      <c r="K45" s="34" t="s">
        <v>39</v>
      </c>
      <c r="L45" s="34" t="s">
        <v>40</v>
      </c>
      <c r="M45" s="35" t="s">
        <v>96</v>
      </c>
    </row>
    <row r="46" spans="1:13" s="36" customFormat="1" ht="36" x14ac:dyDescent="0.25">
      <c r="A46" s="25">
        <v>80120000</v>
      </c>
      <c r="B46" s="25" t="s">
        <v>97</v>
      </c>
      <c r="C46" s="25" t="s">
        <v>98</v>
      </c>
      <c r="D46" s="43" t="s">
        <v>35</v>
      </c>
      <c r="E46" s="52">
        <v>12</v>
      </c>
      <c r="F46" s="45" t="s">
        <v>36</v>
      </c>
      <c r="G46" s="46" t="s">
        <v>79</v>
      </c>
      <c r="H46" s="47" t="s">
        <v>38</v>
      </c>
      <c r="I46" s="50">
        <v>1780000</v>
      </c>
      <c r="J46" s="54">
        <f t="shared" si="1"/>
        <v>21360000</v>
      </c>
      <c r="K46" s="34" t="s">
        <v>39</v>
      </c>
      <c r="L46" s="34" t="s">
        <v>40</v>
      </c>
      <c r="M46" s="35" t="s">
        <v>99</v>
      </c>
    </row>
    <row r="47" spans="1:13" s="36" customFormat="1" ht="48" x14ac:dyDescent="0.25">
      <c r="A47" s="25">
        <v>80100000</v>
      </c>
      <c r="B47" s="25" t="s">
        <v>100</v>
      </c>
      <c r="C47" s="25" t="s">
        <v>101</v>
      </c>
      <c r="D47" s="43" t="s">
        <v>35</v>
      </c>
      <c r="E47" s="52">
        <v>12</v>
      </c>
      <c r="F47" s="45" t="s">
        <v>36</v>
      </c>
      <c r="G47" s="46" t="s">
        <v>79</v>
      </c>
      <c r="H47" s="47" t="s">
        <v>38</v>
      </c>
      <c r="I47" s="50">
        <v>40000000</v>
      </c>
      <c r="J47" s="54">
        <f t="shared" si="1"/>
        <v>480000000</v>
      </c>
      <c r="K47" s="34" t="s">
        <v>39</v>
      </c>
      <c r="L47" s="34" t="s">
        <v>40</v>
      </c>
      <c r="M47" s="35" t="s">
        <v>102</v>
      </c>
    </row>
    <row r="48" spans="1:13" s="36" customFormat="1" ht="48" x14ac:dyDescent="0.25">
      <c r="A48" s="25">
        <v>80100000</v>
      </c>
      <c r="B48" s="25" t="s">
        <v>103</v>
      </c>
      <c r="C48" s="25" t="s">
        <v>104</v>
      </c>
      <c r="D48" s="43" t="s">
        <v>35</v>
      </c>
      <c r="E48" s="52">
        <v>12</v>
      </c>
      <c r="F48" s="45" t="s">
        <v>36</v>
      </c>
      <c r="G48" s="46" t="s">
        <v>79</v>
      </c>
      <c r="H48" s="47" t="s">
        <v>38</v>
      </c>
      <c r="I48" s="50">
        <v>368861423.90455556</v>
      </c>
      <c r="J48" s="54">
        <f t="shared" si="1"/>
        <v>4426337086.8546667</v>
      </c>
      <c r="K48" s="34" t="s">
        <v>39</v>
      </c>
      <c r="L48" s="34" t="s">
        <v>40</v>
      </c>
      <c r="M48" s="25" t="s">
        <v>105</v>
      </c>
    </row>
    <row r="49" spans="1:13" s="41" customFormat="1" x14ac:dyDescent="0.25">
      <c r="A49" s="37"/>
      <c r="B49" s="102" t="s">
        <v>106</v>
      </c>
      <c r="C49" s="103"/>
      <c r="D49" s="103"/>
      <c r="E49" s="103"/>
      <c r="F49" s="103"/>
      <c r="G49" s="103"/>
      <c r="H49" s="103"/>
      <c r="I49" s="104"/>
      <c r="J49" s="38">
        <f>SUM(J50:J53)</f>
        <v>2366367600</v>
      </c>
      <c r="K49" s="39"/>
      <c r="L49" s="39"/>
      <c r="M49" s="40"/>
    </row>
    <row r="50" spans="1:13" s="36" customFormat="1" ht="60" x14ac:dyDescent="0.25">
      <c r="A50" s="55">
        <v>80141902</v>
      </c>
      <c r="B50" s="56" t="s">
        <v>107</v>
      </c>
      <c r="C50" s="56" t="s">
        <v>108</v>
      </c>
      <c r="D50" s="43" t="s">
        <v>83</v>
      </c>
      <c r="E50" s="52">
        <v>11</v>
      </c>
      <c r="F50" s="45" t="s">
        <v>36</v>
      </c>
      <c r="G50" s="46" t="s">
        <v>79</v>
      </c>
      <c r="H50" s="47" t="s">
        <v>38</v>
      </c>
      <c r="I50" s="50">
        <v>5407963.6363636404</v>
      </c>
      <c r="J50" s="54">
        <f>+I50*E50</f>
        <v>59487600.000000045</v>
      </c>
      <c r="K50" s="34" t="s">
        <v>39</v>
      </c>
      <c r="L50" s="34" t="s">
        <v>40</v>
      </c>
      <c r="M50" s="35" t="s">
        <v>90</v>
      </c>
    </row>
    <row r="51" spans="1:13" s="36" customFormat="1" ht="36" x14ac:dyDescent="0.25">
      <c r="A51" s="55">
        <v>84130000</v>
      </c>
      <c r="B51" s="56" t="s">
        <v>109</v>
      </c>
      <c r="C51" s="45" t="s">
        <v>110</v>
      </c>
      <c r="D51" s="43" t="s">
        <v>111</v>
      </c>
      <c r="E51" s="52">
        <v>9</v>
      </c>
      <c r="F51" s="53" t="s">
        <v>36</v>
      </c>
      <c r="G51" s="46" t="s">
        <v>79</v>
      </c>
      <c r="H51" s="47" t="s">
        <v>38</v>
      </c>
      <c r="I51" s="50">
        <v>1582222.2222222222</v>
      </c>
      <c r="J51" s="54">
        <f t="shared" ref="J51:J53" si="2">+I51*E51</f>
        <v>14240000</v>
      </c>
      <c r="K51" s="34" t="s">
        <v>39</v>
      </c>
      <c r="L51" s="34" t="s">
        <v>40</v>
      </c>
      <c r="M51" s="35" t="s">
        <v>96</v>
      </c>
    </row>
    <row r="52" spans="1:13" s="36" customFormat="1" ht="36" x14ac:dyDescent="0.25">
      <c r="A52" s="55">
        <v>84130000</v>
      </c>
      <c r="B52" s="56" t="s">
        <v>109</v>
      </c>
      <c r="C52" s="45" t="s">
        <v>112</v>
      </c>
      <c r="D52" s="43" t="s">
        <v>78</v>
      </c>
      <c r="E52" s="57">
        <v>1</v>
      </c>
      <c r="F52" s="53" t="s">
        <v>113</v>
      </c>
      <c r="G52" s="46" t="s">
        <v>79</v>
      </c>
      <c r="H52" s="47" t="s">
        <v>38</v>
      </c>
      <c r="I52" s="50">
        <v>1780000000</v>
      </c>
      <c r="J52" s="54">
        <f t="shared" si="2"/>
        <v>1780000000</v>
      </c>
      <c r="K52" s="58" t="s">
        <v>39</v>
      </c>
      <c r="L52" s="34" t="s">
        <v>40</v>
      </c>
      <c r="M52" s="35" t="s">
        <v>99</v>
      </c>
    </row>
    <row r="53" spans="1:13" s="36" customFormat="1" ht="24" x14ac:dyDescent="0.25">
      <c r="A53" s="55">
        <v>84130000</v>
      </c>
      <c r="B53" s="56" t="s">
        <v>109</v>
      </c>
      <c r="C53" s="56" t="s">
        <v>114</v>
      </c>
      <c r="D53" s="43" t="s">
        <v>35</v>
      </c>
      <c r="E53" s="52">
        <v>12</v>
      </c>
      <c r="F53" s="45" t="s">
        <v>36</v>
      </c>
      <c r="G53" s="46" t="s">
        <v>79</v>
      </c>
      <c r="H53" s="47" t="s">
        <v>38</v>
      </c>
      <c r="I53" s="50">
        <v>42720000</v>
      </c>
      <c r="J53" s="54">
        <f t="shared" si="2"/>
        <v>512640000</v>
      </c>
      <c r="K53" s="34" t="s">
        <v>39</v>
      </c>
      <c r="L53" s="34" t="s">
        <v>40</v>
      </c>
      <c r="M53" s="35" t="s">
        <v>41</v>
      </c>
    </row>
    <row r="54" spans="1:13" s="41" customFormat="1" x14ac:dyDescent="0.25">
      <c r="A54" s="37"/>
      <c r="B54" s="102" t="s">
        <v>115</v>
      </c>
      <c r="C54" s="103"/>
      <c r="D54" s="103"/>
      <c r="E54" s="103"/>
      <c r="F54" s="103"/>
      <c r="G54" s="103"/>
      <c r="H54" s="103"/>
      <c r="I54" s="104"/>
      <c r="J54" s="38">
        <f>SUM(J55:J68)</f>
        <v>1233356000</v>
      </c>
      <c r="K54" s="39"/>
      <c r="L54" s="39"/>
      <c r="M54" s="40"/>
    </row>
    <row r="55" spans="1:13" s="36" customFormat="1" ht="48" x14ac:dyDescent="0.25">
      <c r="A55" s="25">
        <v>4323261001</v>
      </c>
      <c r="B55" s="25" t="s">
        <v>116</v>
      </c>
      <c r="C55" s="25" t="s">
        <v>117</v>
      </c>
      <c r="D55" s="43" t="s">
        <v>118</v>
      </c>
      <c r="E55" s="52">
        <v>10</v>
      </c>
      <c r="F55" s="45" t="s">
        <v>36</v>
      </c>
      <c r="G55" s="46" t="s">
        <v>79</v>
      </c>
      <c r="H55" s="47" t="s">
        <v>38</v>
      </c>
      <c r="I55" s="50">
        <v>1810000</v>
      </c>
      <c r="J55" s="54">
        <f>+I55*E55</f>
        <v>18100000</v>
      </c>
      <c r="K55" s="34" t="s">
        <v>39</v>
      </c>
      <c r="L55" s="34" t="s">
        <v>40</v>
      </c>
      <c r="M55" s="35" t="s">
        <v>119</v>
      </c>
    </row>
    <row r="56" spans="1:13" s="36" customFormat="1" ht="36" x14ac:dyDescent="0.25">
      <c r="A56" s="25">
        <v>4323261001</v>
      </c>
      <c r="B56" s="25" t="s">
        <v>120</v>
      </c>
      <c r="C56" s="25" t="s">
        <v>121</v>
      </c>
      <c r="D56" s="43" t="s">
        <v>118</v>
      </c>
      <c r="E56" s="52">
        <v>10</v>
      </c>
      <c r="F56" s="45" t="s">
        <v>36</v>
      </c>
      <c r="G56" s="46" t="s">
        <v>79</v>
      </c>
      <c r="H56" s="47" t="s">
        <v>38</v>
      </c>
      <c r="I56" s="50">
        <v>5340000</v>
      </c>
      <c r="J56" s="54">
        <f>+E56*I56</f>
        <v>53400000</v>
      </c>
      <c r="K56" s="34" t="s">
        <v>39</v>
      </c>
      <c r="L56" s="34" t="s">
        <v>40</v>
      </c>
      <c r="M56" s="35" t="s">
        <v>119</v>
      </c>
    </row>
    <row r="57" spans="1:13" s="36" customFormat="1" ht="24" x14ac:dyDescent="0.25">
      <c r="A57" s="55">
        <v>43210000</v>
      </c>
      <c r="B57" s="25" t="s">
        <v>123</v>
      </c>
      <c r="C57" s="25" t="s">
        <v>124</v>
      </c>
      <c r="D57" s="43" t="s">
        <v>83</v>
      </c>
      <c r="E57" s="52">
        <v>1</v>
      </c>
      <c r="F57" s="45" t="s">
        <v>87</v>
      </c>
      <c r="G57" s="46" t="s">
        <v>79</v>
      </c>
      <c r="H57" s="47" t="s">
        <v>38</v>
      </c>
      <c r="I57" s="50">
        <v>5340000</v>
      </c>
      <c r="J57" s="54">
        <f>+I57*E57</f>
        <v>5340000</v>
      </c>
      <c r="K57" s="34" t="s">
        <v>39</v>
      </c>
      <c r="L57" s="34" t="s">
        <v>40</v>
      </c>
      <c r="M57" s="35" t="s">
        <v>125</v>
      </c>
    </row>
    <row r="58" spans="1:13" s="36" customFormat="1" ht="36" x14ac:dyDescent="0.25">
      <c r="A58" s="25">
        <v>43210000</v>
      </c>
      <c r="B58" s="25" t="s">
        <v>123</v>
      </c>
      <c r="C58" s="25" t="s">
        <v>126</v>
      </c>
      <c r="D58" s="43" t="s">
        <v>35</v>
      </c>
      <c r="E58" s="35">
        <v>3</v>
      </c>
      <c r="F58" s="45" t="s">
        <v>36</v>
      </c>
      <c r="G58" s="46" t="s">
        <v>79</v>
      </c>
      <c r="H58" s="47" t="s">
        <v>38</v>
      </c>
      <c r="I58" s="50">
        <v>42428000</v>
      </c>
      <c r="J58" s="54">
        <f>+E58*I58</f>
        <v>127284000</v>
      </c>
      <c r="K58" s="34" t="s">
        <v>39</v>
      </c>
      <c r="L58" s="34" t="s">
        <v>40</v>
      </c>
      <c r="M58" s="35" t="s">
        <v>127</v>
      </c>
    </row>
    <row r="59" spans="1:13" s="36" customFormat="1" ht="24" x14ac:dyDescent="0.25">
      <c r="A59" s="25">
        <v>43210000</v>
      </c>
      <c r="B59" s="25" t="s">
        <v>123</v>
      </c>
      <c r="C59" s="25" t="s">
        <v>128</v>
      </c>
      <c r="D59" s="43" t="s">
        <v>35</v>
      </c>
      <c r="E59" s="52">
        <v>3</v>
      </c>
      <c r="F59" s="45" t="s">
        <v>87</v>
      </c>
      <c r="G59" s="46" t="s">
        <v>79</v>
      </c>
      <c r="H59" s="47" t="s">
        <v>38</v>
      </c>
      <c r="I59" s="50">
        <v>5500000</v>
      </c>
      <c r="J59" s="54">
        <f t="shared" ref="J59:J68" si="3">+I59*E59</f>
        <v>16500000</v>
      </c>
      <c r="K59" s="34" t="s">
        <v>39</v>
      </c>
      <c r="L59" s="34" t="s">
        <v>40</v>
      </c>
      <c r="M59" s="35" t="s">
        <v>127</v>
      </c>
    </row>
    <row r="60" spans="1:13" s="36" customFormat="1" ht="24" x14ac:dyDescent="0.25">
      <c r="A60" s="25">
        <v>81161700</v>
      </c>
      <c r="B60" s="25" t="s">
        <v>129</v>
      </c>
      <c r="C60" s="25" t="s">
        <v>130</v>
      </c>
      <c r="D60" s="43" t="s">
        <v>35</v>
      </c>
      <c r="E60" s="52">
        <v>12</v>
      </c>
      <c r="F60" s="45" t="s">
        <v>36</v>
      </c>
      <c r="G60" s="46" t="s">
        <v>79</v>
      </c>
      <c r="H60" s="47" t="s">
        <v>38</v>
      </c>
      <c r="I60" s="50">
        <v>4450000</v>
      </c>
      <c r="J60" s="54">
        <f t="shared" si="3"/>
        <v>53400000</v>
      </c>
      <c r="K60" s="34" t="s">
        <v>39</v>
      </c>
      <c r="L60" s="34" t="s">
        <v>40</v>
      </c>
      <c r="M60" s="35" t="s">
        <v>127</v>
      </c>
    </row>
    <row r="61" spans="1:13" s="36" customFormat="1" ht="24" x14ac:dyDescent="0.25">
      <c r="A61" s="25">
        <v>43210000</v>
      </c>
      <c r="B61" s="25" t="s">
        <v>123</v>
      </c>
      <c r="C61" s="25" t="s">
        <v>131</v>
      </c>
      <c r="D61" s="43" t="s">
        <v>83</v>
      </c>
      <c r="E61" s="52">
        <v>1</v>
      </c>
      <c r="F61" s="45" t="s">
        <v>87</v>
      </c>
      <c r="G61" s="46" t="s">
        <v>79</v>
      </c>
      <c r="H61" s="47" t="s">
        <v>38</v>
      </c>
      <c r="I61" s="50">
        <v>1424000</v>
      </c>
      <c r="J61" s="59">
        <f>+I61*E61</f>
        <v>1424000</v>
      </c>
      <c r="K61" s="34" t="s">
        <v>39</v>
      </c>
      <c r="L61" s="34" t="s">
        <v>40</v>
      </c>
      <c r="M61" s="35" t="s">
        <v>127</v>
      </c>
    </row>
    <row r="62" spans="1:13" s="60" customFormat="1" ht="36" x14ac:dyDescent="0.25">
      <c r="A62" s="25">
        <v>4323261005</v>
      </c>
      <c r="B62" s="25" t="s">
        <v>132</v>
      </c>
      <c r="C62" s="25" t="s">
        <v>133</v>
      </c>
      <c r="D62" s="43" t="s">
        <v>118</v>
      </c>
      <c r="E62" s="52">
        <v>12</v>
      </c>
      <c r="F62" s="45" t="s">
        <v>36</v>
      </c>
      <c r="G62" s="46" t="s">
        <v>79</v>
      </c>
      <c r="H62" s="47" t="s">
        <v>38</v>
      </c>
      <c r="I62" s="50">
        <v>5785000</v>
      </c>
      <c r="J62" s="54">
        <f>+I62*E62</f>
        <v>69420000</v>
      </c>
      <c r="K62" s="34" t="s">
        <v>39</v>
      </c>
      <c r="L62" s="34" t="s">
        <v>40</v>
      </c>
      <c r="M62" s="35" t="s">
        <v>119</v>
      </c>
    </row>
    <row r="63" spans="1:13" s="36" customFormat="1" ht="36" x14ac:dyDescent="0.25">
      <c r="A63" s="25">
        <v>4323261005</v>
      </c>
      <c r="B63" s="25" t="s">
        <v>134</v>
      </c>
      <c r="C63" s="25" t="s">
        <v>135</v>
      </c>
      <c r="D63" s="43" t="s">
        <v>118</v>
      </c>
      <c r="E63" s="52">
        <v>1</v>
      </c>
      <c r="F63" s="45" t="s">
        <v>36</v>
      </c>
      <c r="G63" s="46" t="s">
        <v>79</v>
      </c>
      <c r="H63" s="47" t="s">
        <v>38</v>
      </c>
      <c r="I63" s="50">
        <v>222500000</v>
      </c>
      <c r="J63" s="54">
        <f>+I63*E63</f>
        <v>222500000</v>
      </c>
      <c r="K63" s="34" t="s">
        <v>39</v>
      </c>
      <c r="L63" s="34" t="s">
        <v>40</v>
      </c>
      <c r="M63" s="35" t="s">
        <v>119</v>
      </c>
    </row>
    <row r="64" spans="1:13" s="36" customFormat="1" ht="36" x14ac:dyDescent="0.25">
      <c r="A64" s="25">
        <v>4323261005</v>
      </c>
      <c r="B64" s="25" t="s">
        <v>132</v>
      </c>
      <c r="C64" s="56" t="s">
        <v>136</v>
      </c>
      <c r="D64" s="43" t="s">
        <v>35</v>
      </c>
      <c r="E64" s="35">
        <v>12</v>
      </c>
      <c r="F64" s="45" t="s">
        <v>36</v>
      </c>
      <c r="G64" s="46" t="s">
        <v>79</v>
      </c>
      <c r="H64" s="47" t="s">
        <v>38</v>
      </c>
      <c r="I64" s="50">
        <v>5020000</v>
      </c>
      <c r="J64" s="54">
        <f t="shared" si="3"/>
        <v>60240000</v>
      </c>
      <c r="K64" s="34" t="s">
        <v>39</v>
      </c>
      <c r="L64" s="34" t="s">
        <v>40</v>
      </c>
      <c r="M64" s="35" t="s">
        <v>119</v>
      </c>
    </row>
    <row r="65" spans="1:13" s="36" customFormat="1" ht="36" x14ac:dyDescent="0.25">
      <c r="A65" s="25">
        <v>4323261005</v>
      </c>
      <c r="B65" s="25" t="s">
        <v>132</v>
      </c>
      <c r="C65" s="56" t="s">
        <v>137</v>
      </c>
      <c r="D65" s="43" t="s">
        <v>35</v>
      </c>
      <c r="E65" s="35">
        <v>1</v>
      </c>
      <c r="F65" s="45" t="s">
        <v>36</v>
      </c>
      <c r="G65" s="46" t="s">
        <v>79</v>
      </c>
      <c r="H65" s="47" t="s">
        <v>38</v>
      </c>
      <c r="I65" s="50">
        <v>71200000</v>
      </c>
      <c r="J65" s="54">
        <f t="shared" si="3"/>
        <v>71200000</v>
      </c>
      <c r="K65" s="34" t="s">
        <v>39</v>
      </c>
      <c r="L65" s="34" t="s">
        <v>40</v>
      </c>
      <c r="M65" s="35" t="s">
        <v>119</v>
      </c>
    </row>
    <row r="66" spans="1:13" s="60" customFormat="1" ht="46.5" customHeight="1" x14ac:dyDescent="0.25">
      <c r="A66" s="25">
        <v>4323261005</v>
      </c>
      <c r="B66" s="25" t="s">
        <v>132</v>
      </c>
      <c r="C66" s="56" t="s">
        <v>138</v>
      </c>
      <c r="D66" s="43" t="s">
        <v>35</v>
      </c>
      <c r="E66" s="35">
        <v>1</v>
      </c>
      <c r="F66" s="45" t="s">
        <v>36</v>
      </c>
      <c r="G66" s="46" t="s">
        <v>79</v>
      </c>
      <c r="H66" s="47" t="s">
        <v>38</v>
      </c>
      <c r="I66" s="50">
        <v>442700000</v>
      </c>
      <c r="J66" s="54">
        <f t="shared" si="3"/>
        <v>442700000</v>
      </c>
      <c r="K66" s="34" t="s">
        <v>39</v>
      </c>
      <c r="L66" s="34" t="s">
        <v>40</v>
      </c>
      <c r="M66" s="35" t="s">
        <v>119</v>
      </c>
    </row>
    <row r="67" spans="1:13" s="36" customFormat="1" ht="41.25" customHeight="1" x14ac:dyDescent="0.25">
      <c r="A67" s="25">
        <v>4323261005</v>
      </c>
      <c r="B67" s="25" t="s">
        <v>132</v>
      </c>
      <c r="C67" s="56" t="s">
        <v>139</v>
      </c>
      <c r="D67" s="43" t="s">
        <v>35</v>
      </c>
      <c r="E67" s="35">
        <v>12</v>
      </c>
      <c r="F67" s="45" t="s">
        <v>36</v>
      </c>
      <c r="G67" s="46" t="s">
        <v>79</v>
      </c>
      <c r="H67" s="47" t="s">
        <v>38</v>
      </c>
      <c r="I67" s="50">
        <v>4450000</v>
      </c>
      <c r="J67" s="54">
        <f t="shared" si="3"/>
        <v>53400000</v>
      </c>
      <c r="K67" s="34" t="s">
        <v>39</v>
      </c>
      <c r="L67" s="34" t="s">
        <v>40</v>
      </c>
      <c r="M67" s="35" t="s">
        <v>119</v>
      </c>
    </row>
    <row r="68" spans="1:13" s="36" customFormat="1" ht="36" x14ac:dyDescent="0.25">
      <c r="A68" s="25">
        <v>4323261005</v>
      </c>
      <c r="B68" s="25" t="s">
        <v>132</v>
      </c>
      <c r="C68" s="56" t="s">
        <v>140</v>
      </c>
      <c r="D68" s="43" t="s">
        <v>35</v>
      </c>
      <c r="E68" s="35">
        <v>12</v>
      </c>
      <c r="F68" s="45" t="s">
        <v>36</v>
      </c>
      <c r="G68" s="46" t="s">
        <v>79</v>
      </c>
      <c r="H68" s="47" t="s">
        <v>38</v>
      </c>
      <c r="I68" s="50">
        <v>3204000</v>
      </c>
      <c r="J68" s="54">
        <f t="shared" si="3"/>
        <v>38448000</v>
      </c>
      <c r="K68" s="34" t="s">
        <v>39</v>
      </c>
      <c r="L68" s="34" t="s">
        <v>40</v>
      </c>
      <c r="M68" s="35" t="s">
        <v>80</v>
      </c>
    </row>
    <row r="69" spans="1:13" s="41" customFormat="1" x14ac:dyDescent="0.25">
      <c r="A69" s="37"/>
      <c r="B69" s="102" t="s">
        <v>141</v>
      </c>
      <c r="C69" s="103"/>
      <c r="D69" s="103"/>
      <c r="E69" s="103"/>
      <c r="F69" s="103"/>
      <c r="G69" s="103"/>
      <c r="H69" s="103"/>
      <c r="I69" s="104" t="e">
        <v>#DIV/0!</v>
      </c>
      <c r="J69" s="38">
        <f>SUM(J70:J71)</f>
        <v>1370400000</v>
      </c>
      <c r="K69" s="39"/>
      <c r="L69" s="39"/>
      <c r="M69" s="40"/>
    </row>
    <row r="70" spans="1:13" s="36" customFormat="1" ht="36" x14ac:dyDescent="0.25">
      <c r="A70" s="25">
        <v>72100000</v>
      </c>
      <c r="B70" s="25" t="s">
        <v>142</v>
      </c>
      <c r="C70" s="45" t="s">
        <v>143</v>
      </c>
      <c r="D70" s="43" t="s">
        <v>35</v>
      </c>
      <c r="E70" s="52">
        <v>12</v>
      </c>
      <c r="F70" s="53" t="s">
        <v>36</v>
      </c>
      <c r="G70" s="46" t="s">
        <v>144</v>
      </c>
      <c r="H70" s="47" t="s">
        <v>38</v>
      </c>
      <c r="I70" s="50">
        <v>96400000</v>
      </c>
      <c r="J70" s="54">
        <f>+I70*E70</f>
        <v>1156800000</v>
      </c>
      <c r="K70" s="34" t="s">
        <v>39</v>
      </c>
      <c r="L70" s="34" t="s">
        <v>40</v>
      </c>
      <c r="M70" s="35" t="s">
        <v>96</v>
      </c>
    </row>
    <row r="71" spans="1:13" s="36" customFormat="1" ht="36" x14ac:dyDescent="0.25">
      <c r="A71" s="25">
        <v>72100000</v>
      </c>
      <c r="B71" s="25" t="s">
        <v>145</v>
      </c>
      <c r="C71" s="45" t="s">
        <v>146</v>
      </c>
      <c r="D71" s="43" t="s">
        <v>35</v>
      </c>
      <c r="E71" s="52">
        <v>12</v>
      </c>
      <c r="F71" s="45" t="s">
        <v>36</v>
      </c>
      <c r="G71" s="46" t="s">
        <v>79</v>
      </c>
      <c r="H71" s="47" t="s">
        <v>38</v>
      </c>
      <c r="I71" s="50">
        <v>17800000</v>
      </c>
      <c r="J71" s="54">
        <f>+I71*E71</f>
        <v>213600000</v>
      </c>
      <c r="K71" s="34" t="s">
        <v>39</v>
      </c>
      <c r="L71" s="34" t="s">
        <v>40</v>
      </c>
      <c r="M71" s="35" t="s">
        <v>96</v>
      </c>
    </row>
    <row r="72" spans="1:13" s="41" customFormat="1" x14ac:dyDescent="0.25">
      <c r="A72" s="37"/>
      <c r="B72" s="102" t="s">
        <v>147</v>
      </c>
      <c r="C72" s="103"/>
      <c r="D72" s="103"/>
      <c r="E72" s="103"/>
      <c r="F72" s="103"/>
      <c r="G72" s="103"/>
      <c r="H72" s="103"/>
      <c r="I72" s="104" t="e">
        <v>#DIV/0!</v>
      </c>
      <c r="J72" s="38">
        <f>SUM(J73:J76)</f>
        <v>5553600000</v>
      </c>
      <c r="K72" s="39"/>
      <c r="L72" s="39"/>
      <c r="M72" s="40"/>
    </row>
    <row r="73" spans="1:13" s="36" customFormat="1" ht="36" x14ac:dyDescent="0.25">
      <c r="A73" s="25">
        <v>56000000</v>
      </c>
      <c r="B73" s="42" t="s">
        <v>148</v>
      </c>
      <c r="C73" s="45" t="s">
        <v>149</v>
      </c>
      <c r="D73" s="43" t="s">
        <v>35</v>
      </c>
      <c r="E73" s="52">
        <v>12</v>
      </c>
      <c r="F73" s="45" t="s">
        <v>36</v>
      </c>
      <c r="G73" s="46" t="s">
        <v>79</v>
      </c>
      <c r="H73" s="47" t="s">
        <v>38</v>
      </c>
      <c r="I73" s="50">
        <v>48950000</v>
      </c>
      <c r="J73" s="54">
        <f>+I73*E73</f>
        <v>587400000</v>
      </c>
      <c r="K73" s="34" t="s">
        <v>39</v>
      </c>
      <c r="L73" s="34" t="s">
        <v>40</v>
      </c>
      <c r="M73" s="35" t="s">
        <v>96</v>
      </c>
    </row>
    <row r="74" spans="1:13" s="36" customFormat="1" ht="48" x14ac:dyDescent="0.25">
      <c r="A74" s="25">
        <v>80131505</v>
      </c>
      <c r="B74" s="53" t="s">
        <v>150</v>
      </c>
      <c r="C74" s="53" t="s">
        <v>151</v>
      </c>
      <c r="D74" s="43" t="s">
        <v>35</v>
      </c>
      <c r="E74" s="52">
        <v>12</v>
      </c>
      <c r="F74" s="45" t="s">
        <v>36</v>
      </c>
      <c r="G74" s="46" t="s">
        <v>144</v>
      </c>
      <c r="H74" s="47" t="s">
        <v>38</v>
      </c>
      <c r="I74" s="50">
        <v>338200000</v>
      </c>
      <c r="J74" s="54">
        <f>+I74*E74</f>
        <v>4058400000</v>
      </c>
      <c r="K74" s="34" t="s">
        <v>39</v>
      </c>
      <c r="L74" s="34" t="s">
        <v>40</v>
      </c>
      <c r="M74" s="35" t="s">
        <v>96</v>
      </c>
    </row>
    <row r="75" spans="1:13" s="36" customFormat="1" ht="48" x14ac:dyDescent="0.25">
      <c r="A75" s="25">
        <v>80131505</v>
      </c>
      <c r="B75" s="53" t="s">
        <v>150</v>
      </c>
      <c r="C75" s="53" t="s">
        <v>152</v>
      </c>
      <c r="D75" s="43" t="s">
        <v>35</v>
      </c>
      <c r="E75" s="52">
        <v>12</v>
      </c>
      <c r="F75" s="45" t="s">
        <v>36</v>
      </c>
      <c r="G75" s="46" t="s">
        <v>79</v>
      </c>
      <c r="H75" s="47" t="s">
        <v>38</v>
      </c>
      <c r="I75" s="50">
        <v>22250000</v>
      </c>
      <c r="J75" s="54">
        <f t="shared" ref="J75" si="4">+I75*E75</f>
        <v>267000000</v>
      </c>
      <c r="K75" s="34" t="s">
        <v>39</v>
      </c>
      <c r="L75" s="34" t="s">
        <v>40</v>
      </c>
      <c r="M75" s="35" t="s">
        <v>96</v>
      </c>
    </row>
    <row r="76" spans="1:13" s="36" customFormat="1" ht="48" x14ac:dyDescent="0.25">
      <c r="A76" s="25">
        <v>80131505</v>
      </c>
      <c r="B76" s="53" t="s">
        <v>150</v>
      </c>
      <c r="C76" s="53" t="s">
        <v>153</v>
      </c>
      <c r="D76" s="43" t="s">
        <v>35</v>
      </c>
      <c r="E76" s="52">
        <v>9</v>
      </c>
      <c r="F76" s="45" t="s">
        <v>36</v>
      </c>
      <c r="G76" s="46" t="s">
        <v>144</v>
      </c>
      <c r="H76" s="47" t="s">
        <v>38</v>
      </c>
      <c r="I76" s="50">
        <v>71200000</v>
      </c>
      <c r="J76" s="54">
        <f>+I76*E76</f>
        <v>640800000</v>
      </c>
      <c r="K76" s="34" t="s">
        <v>39</v>
      </c>
      <c r="L76" s="34" t="s">
        <v>40</v>
      </c>
      <c r="M76" s="35" t="s">
        <v>96</v>
      </c>
    </row>
    <row r="77" spans="1:13" s="41" customFormat="1" x14ac:dyDescent="0.25">
      <c r="A77" s="37"/>
      <c r="B77" s="102" t="s">
        <v>154</v>
      </c>
      <c r="C77" s="103"/>
      <c r="D77" s="103"/>
      <c r="E77" s="103"/>
      <c r="F77" s="103"/>
      <c r="G77" s="103"/>
      <c r="H77" s="103"/>
      <c r="I77" s="104" t="e">
        <v>#DIV/0!</v>
      </c>
      <c r="J77" s="38">
        <f>SUM(J78:J86)</f>
        <v>1030440000</v>
      </c>
      <c r="K77" s="39"/>
      <c r="L77" s="39"/>
      <c r="M77" s="40"/>
    </row>
    <row r="78" spans="1:13" s="36" customFormat="1" ht="60" x14ac:dyDescent="0.25">
      <c r="A78" s="25">
        <v>9314150602</v>
      </c>
      <c r="B78" s="42" t="s">
        <v>155</v>
      </c>
      <c r="C78" s="42" t="s">
        <v>156</v>
      </c>
      <c r="D78" s="43" t="s">
        <v>35</v>
      </c>
      <c r="E78" s="52">
        <v>11</v>
      </c>
      <c r="F78" s="45" t="s">
        <v>36</v>
      </c>
      <c r="G78" s="46" t="s">
        <v>79</v>
      </c>
      <c r="H78" s="47" t="s">
        <v>38</v>
      </c>
      <c r="I78" s="50">
        <v>55000000</v>
      </c>
      <c r="J78" s="54">
        <f>+I78*E78</f>
        <v>605000000</v>
      </c>
      <c r="K78" s="34" t="s">
        <v>39</v>
      </c>
      <c r="L78" s="34" t="s">
        <v>40</v>
      </c>
      <c r="M78" s="35" t="s">
        <v>157</v>
      </c>
    </row>
    <row r="79" spans="1:13" s="36" customFormat="1" ht="24" x14ac:dyDescent="0.25">
      <c r="A79" s="25">
        <v>46180000</v>
      </c>
      <c r="B79" s="42" t="s">
        <v>158</v>
      </c>
      <c r="C79" s="42" t="s">
        <v>159</v>
      </c>
      <c r="D79" s="43" t="s">
        <v>35</v>
      </c>
      <c r="E79" s="52">
        <v>12</v>
      </c>
      <c r="F79" s="45"/>
      <c r="G79" s="46" t="s">
        <v>79</v>
      </c>
      <c r="H79" s="47" t="s">
        <v>38</v>
      </c>
      <c r="I79" s="50">
        <v>6675000</v>
      </c>
      <c r="J79" s="54">
        <f>+I79*E79</f>
        <v>80100000</v>
      </c>
      <c r="K79" s="34" t="s">
        <v>39</v>
      </c>
      <c r="L79" s="34" t="s">
        <v>40</v>
      </c>
      <c r="M79" s="35" t="s">
        <v>90</v>
      </c>
    </row>
    <row r="80" spans="1:13" s="36" customFormat="1" ht="48" x14ac:dyDescent="0.25">
      <c r="A80" s="25">
        <v>9314150603</v>
      </c>
      <c r="B80" s="42" t="s">
        <v>160</v>
      </c>
      <c r="C80" s="42" t="s">
        <v>161</v>
      </c>
      <c r="D80" s="43" t="s">
        <v>83</v>
      </c>
      <c r="E80" s="52">
        <v>10</v>
      </c>
      <c r="F80" s="45" t="s">
        <v>36</v>
      </c>
      <c r="G80" s="46" t="s">
        <v>79</v>
      </c>
      <c r="H80" s="47" t="s">
        <v>38</v>
      </c>
      <c r="I80" s="50">
        <v>10680000</v>
      </c>
      <c r="J80" s="54">
        <f t="shared" ref="J80:J82" si="5">+I80*E80</f>
        <v>106800000</v>
      </c>
      <c r="K80" s="34" t="s">
        <v>39</v>
      </c>
      <c r="L80" s="34" t="s">
        <v>40</v>
      </c>
      <c r="M80" s="35" t="s">
        <v>162</v>
      </c>
    </row>
    <row r="81" spans="1:13" s="36" customFormat="1" ht="84" x14ac:dyDescent="0.25">
      <c r="A81" s="25">
        <v>80141902</v>
      </c>
      <c r="B81" s="42" t="s">
        <v>163</v>
      </c>
      <c r="C81" s="42" t="s">
        <v>164</v>
      </c>
      <c r="D81" s="43" t="s">
        <v>122</v>
      </c>
      <c r="E81" s="52">
        <v>8</v>
      </c>
      <c r="F81" s="53" t="s">
        <v>36</v>
      </c>
      <c r="G81" s="46" t="s">
        <v>79</v>
      </c>
      <c r="H81" s="47" t="s">
        <v>38</v>
      </c>
      <c r="I81" s="50">
        <v>3330000</v>
      </c>
      <c r="J81" s="54">
        <f t="shared" si="5"/>
        <v>26640000</v>
      </c>
      <c r="K81" s="34" t="s">
        <v>39</v>
      </c>
      <c r="L81" s="34" t="s">
        <v>40</v>
      </c>
      <c r="M81" s="35" t="s">
        <v>80</v>
      </c>
    </row>
    <row r="82" spans="1:13" s="36" customFormat="1" ht="48" x14ac:dyDescent="0.25">
      <c r="A82" s="25">
        <v>9314150603</v>
      </c>
      <c r="B82" s="42" t="s">
        <v>160</v>
      </c>
      <c r="C82" s="42" t="s">
        <v>165</v>
      </c>
      <c r="D82" s="43" t="s">
        <v>35</v>
      </c>
      <c r="E82" s="52">
        <v>1</v>
      </c>
      <c r="F82" s="53" t="s">
        <v>36</v>
      </c>
      <c r="G82" s="46" t="s">
        <v>79</v>
      </c>
      <c r="H82" s="47" t="s">
        <v>38</v>
      </c>
      <c r="I82" s="50">
        <v>22250000</v>
      </c>
      <c r="J82" s="54">
        <f t="shared" si="5"/>
        <v>22250000</v>
      </c>
      <c r="K82" s="34" t="s">
        <v>39</v>
      </c>
      <c r="L82" s="34" t="s">
        <v>40</v>
      </c>
      <c r="M82" s="35" t="s">
        <v>166</v>
      </c>
    </row>
    <row r="83" spans="1:13" s="36" customFormat="1" ht="96" x14ac:dyDescent="0.25">
      <c r="A83" s="25">
        <v>80141902</v>
      </c>
      <c r="B83" s="42" t="s">
        <v>167</v>
      </c>
      <c r="C83" s="42" t="s">
        <v>168</v>
      </c>
      <c r="D83" s="43" t="s">
        <v>169</v>
      </c>
      <c r="E83" s="52">
        <v>1</v>
      </c>
      <c r="F83" s="45" t="s">
        <v>36</v>
      </c>
      <c r="G83" s="46" t="s">
        <v>79</v>
      </c>
      <c r="H83" s="47" t="s">
        <v>38</v>
      </c>
      <c r="I83" s="50">
        <v>25000000</v>
      </c>
      <c r="J83" s="54">
        <f>+I83*E83</f>
        <v>25000000</v>
      </c>
      <c r="K83" s="34" t="s">
        <v>39</v>
      </c>
      <c r="L83" s="34" t="s">
        <v>40</v>
      </c>
      <c r="M83" s="35" t="s">
        <v>90</v>
      </c>
    </row>
    <row r="84" spans="1:13" s="36" customFormat="1" ht="72" x14ac:dyDescent="0.25">
      <c r="A84" s="25">
        <v>80141902</v>
      </c>
      <c r="B84" s="42" t="s">
        <v>170</v>
      </c>
      <c r="C84" s="42" t="s">
        <v>171</v>
      </c>
      <c r="D84" s="43" t="s">
        <v>35</v>
      </c>
      <c r="E84" s="52">
        <v>5</v>
      </c>
      <c r="F84" s="45" t="s">
        <v>36</v>
      </c>
      <c r="G84" s="46" t="s">
        <v>79</v>
      </c>
      <c r="H84" s="47" t="s">
        <v>38</v>
      </c>
      <c r="I84" s="50">
        <v>6230000</v>
      </c>
      <c r="J84" s="54">
        <f>+I84*E84</f>
        <v>31150000</v>
      </c>
      <c r="K84" s="34" t="s">
        <v>39</v>
      </c>
      <c r="L84" s="34" t="s">
        <v>40</v>
      </c>
      <c r="M84" s="35" t="s">
        <v>41</v>
      </c>
    </row>
    <row r="85" spans="1:13" s="36" customFormat="1" ht="24" x14ac:dyDescent="0.25">
      <c r="A85" s="25">
        <v>50190000</v>
      </c>
      <c r="B85" s="42" t="s">
        <v>172</v>
      </c>
      <c r="C85" s="42" t="s">
        <v>173</v>
      </c>
      <c r="D85" s="43" t="s">
        <v>35</v>
      </c>
      <c r="E85" s="52">
        <v>12</v>
      </c>
      <c r="F85" s="45" t="s">
        <v>36</v>
      </c>
      <c r="G85" s="46" t="s">
        <v>79</v>
      </c>
      <c r="H85" s="47" t="s">
        <v>38</v>
      </c>
      <c r="I85" s="50">
        <v>6675000</v>
      </c>
      <c r="J85" s="54">
        <f>+I85*E85</f>
        <v>80100000</v>
      </c>
      <c r="K85" s="34" t="s">
        <v>39</v>
      </c>
      <c r="L85" s="34" t="s">
        <v>40</v>
      </c>
      <c r="M85" s="35" t="s">
        <v>96</v>
      </c>
    </row>
    <row r="86" spans="1:13" s="36" customFormat="1" ht="48" x14ac:dyDescent="0.25">
      <c r="A86" s="25">
        <v>9314150603</v>
      </c>
      <c r="B86" s="42" t="s">
        <v>160</v>
      </c>
      <c r="C86" s="61" t="s">
        <v>174</v>
      </c>
      <c r="D86" s="43" t="s">
        <v>35</v>
      </c>
      <c r="E86" s="52">
        <v>4</v>
      </c>
      <c r="F86" s="45" t="s">
        <v>36</v>
      </c>
      <c r="G86" s="46" t="s">
        <v>79</v>
      </c>
      <c r="H86" s="47" t="s">
        <v>38</v>
      </c>
      <c r="I86" s="50">
        <v>13350000</v>
      </c>
      <c r="J86" s="54">
        <f>+I86*E86</f>
        <v>53400000</v>
      </c>
      <c r="K86" s="34" t="s">
        <v>39</v>
      </c>
      <c r="L86" s="34" t="s">
        <v>40</v>
      </c>
      <c r="M86" s="35" t="s">
        <v>125</v>
      </c>
    </row>
    <row r="87" spans="1:13" s="41" customFormat="1" x14ac:dyDescent="0.25">
      <c r="A87" s="37"/>
      <c r="B87" s="102" t="s">
        <v>175</v>
      </c>
      <c r="C87" s="103"/>
      <c r="D87" s="103"/>
      <c r="E87" s="103"/>
      <c r="F87" s="103"/>
      <c r="G87" s="103"/>
      <c r="H87" s="103"/>
      <c r="I87" s="104" t="e">
        <v>#DIV/0!</v>
      </c>
      <c r="J87" s="38">
        <f>SUM(J88:J96)</f>
        <v>1726791304</v>
      </c>
      <c r="K87" s="39"/>
      <c r="L87" s="39"/>
      <c r="M87" s="40"/>
    </row>
    <row r="88" spans="1:13" s="36" customFormat="1" ht="132" x14ac:dyDescent="0.25">
      <c r="A88" s="25">
        <v>55120000</v>
      </c>
      <c r="B88" s="42" t="s">
        <v>176</v>
      </c>
      <c r="C88" s="61" t="s">
        <v>177</v>
      </c>
      <c r="D88" s="43" t="s">
        <v>35</v>
      </c>
      <c r="E88" s="35">
        <v>12</v>
      </c>
      <c r="F88" s="45" t="s">
        <v>36</v>
      </c>
      <c r="G88" s="46" t="s">
        <v>79</v>
      </c>
      <c r="H88" s="47" t="s">
        <v>38</v>
      </c>
      <c r="I88" s="50">
        <v>43800000</v>
      </c>
      <c r="J88" s="54">
        <f>I88*E88</f>
        <v>525600000</v>
      </c>
      <c r="K88" s="34" t="s">
        <v>39</v>
      </c>
      <c r="L88" s="34" t="s">
        <v>40</v>
      </c>
      <c r="M88" s="35" t="s">
        <v>127</v>
      </c>
    </row>
    <row r="89" spans="1:13" s="36" customFormat="1" ht="64.5" customHeight="1" x14ac:dyDescent="0.25">
      <c r="A89" s="55">
        <v>55120000</v>
      </c>
      <c r="B89" s="25" t="s">
        <v>176</v>
      </c>
      <c r="C89" s="25" t="s">
        <v>178</v>
      </c>
      <c r="D89" s="43" t="s">
        <v>35</v>
      </c>
      <c r="E89" s="35">
        <v>12</v>
      </c>
      <c r="F89" s="45" t="s">
        <v>36</v>
      </c>
      <c r="G89" s="46" t="s">
        <v>79</v>
      </c>
      <c r="H89" s="47" t="s">
        <v>38</v>
      </c>
      <c r="I89" s="50">
        <v>7120000</v>
      </c>
      <c r="J89" s="54">
        <f>+I89*E89</f>
        <v>85440000</v>
      </c>
      <c r="K89" s="34" t="s">
        <v>39</v>
      </c>
      <c r="L89" s="34" t="s">
        <v>40</v>
      </c>
      <c r="M89" s="35" t="s">
        <v>127</v>
      </c>
    </row>
    <row r="90" spans="1:13" s="60" customFormat="1" ht="148.5" customHeight="1" x14ac:dyDescent="0.25">
      <c r="A90" s="25">
        <v>55000000</v>
      </c>
      <c r="B90" s="53" t="s">
        <v>179</v>
      </c>
      <c r="C90" s="25" t="s">
        <v>180</v>
      </c>
      <c r="D90" s="43" t="s">
        <v>35</v>
      </c>
      <c r="E90" s="35">
        <v>12</v>
      </c>
      <c r="F90" s="45" t="s">
        <v>36</v>
      </c>
      <c r="G90" s="46" t="s">
        <v>79</v>
      </c>
      <c r="H90" s="47" t="s">
        <v>38</v>
      </c>
      <c r="I90" s="50">
        <v>36288525.333333336</v>
      </c>
      <c r="J90" s="54">
        <f t="shared" ref="J90:J91" si="6">+E90*I90</f>
        <v>435462304</v>
      </c>
      <c r="K90" s="62" t="s">
        <v>39</v>
      </c>
      <c r="L90" s="62" t="s">
        <v>40</v>
      </c>
      <c r="M90" s="35" t="s">
        <v>127</v>
      </c>
    </row>
    <row r="91" spans="1:13" s="60" customFormat="1" ht="72" x14ac:dyDescent="0.25">
      <c r="A91" s="25">
        <v>55000000</v>
      </c>
      <c r="B91" s="53" t="s">
        <v>179</v>
      </c>
      <c r="C91" s="25" t="s">
        <v>181</v>
      </c>
      <c r="D91" s="43" t="s">
        <v>35</v>
      </c>
      <c r="E91" s="35">
        <v>12</v>
      </c>
      <c r="F91" s="45" t="s">
        <v>36</v>
      </c>
      <c r="G91" s="46" t="s">
        <v>79</v>
      </c>
      <c r="H91" s="47" t="s">
        <v>38</v>
      </c>
      <c r="I91" s="50">
        <v>13372083.333333334</v>
      </c>
      <c r="J91" s="54">
        <f t="shared" si="6"/>
        <v>160465000</v>
      </c>
      <c r="K91" s="62" t="s">
        <v>39</v>
      </c>
      <c r="L91" s="62" t="s">
        <v>40</v>
      </c>
      <c r="M91" s="35" t="s">
        <v>127</v>
      </c>
    </row>
    <row r="92" spans="1:13" s="36" customFormat="1" ht="60" x14ac:dyDescent="0.25">
      <c r="A92" s="25">
        <v>82100000</v>
      </c>
      <c r="B92" s="25" t="s">
        <v>182</v>
      </c>
      <c r="C92" s="25" t="s">
        <v>183</v>
      </c>
      <c r="D92" s="43" t="s">
        <v>35</v>
      </c>
      <c r="E92" s="52">
        <v>12</v>
      </c>
      <c r="F92" s="45" t="s">
        <v>36</v>
      </c>
      <c r="G92" s="46" t="s">
        <v>79</v>
      </c>
      <c r="H92" s="47" t="s">
        <v>38</v>
      </c>
      <c r="I92" s="50">
        <v>31150000</v>
      </c>
      <c r="J92" s="54">
        <f>+E92*I92</f>
        <v>373800000</v>
      </c>
      <c r="K92" s="34" t="s">
        <v>39</v>
      </c>
      <c r="L92" s="34" t="s">
        <v>40</v>
      </c>
      <c r="M92" s="35" t="s">
        <v>127</v>
      </c>
    </row>
    <row r="93" spans="1:13" s="36" customFormat="1" ht="120" x14ac:dyDescent="0.25">
      <c r="A93" s="25">
        <v>82100000</v>
      </c>
      <c r="B93" s="25" t="s">
        <v>184</v>
      </c>
      <c r="C93" s="25" t="s">
        <v>185</v>
      </c>
      <c r="D93" s="43" t="s">
        <v>35</v>
      </c>
      <c r="E93" s="52">
        <v>12</v>
      </c>
      <c r="F93" s="45" t="s">
        <v>36</v>
      </c>
      <c r="G93" s="46" t="s">
        <v>79</v>
      </c>
      <c r="H93" s="47" t="s">
        <v>38</v>
      </c>
      <c r="I93" s="50">
        <v>4450000</v>
      </c>
      <c r="J93" s="54">
        <f>+E93*I93</f>
        <v>53400000</v>
      </c>
      <c r="K93" s="34" t="s">
        <v>39</v>
      </c>
      <c r="L93" s="34" t="s">
        <v>40</v>
      </c>
      <c r="M93" s="35" t="s">
        <v>127</v>
      </c>
    </row>
    <row r="94" spans="1:13" s="36" customFormat="1" ht="76.5" customHeight="1" x14ac:dyDescent="0.25">
      <c r="A94" s="25">
        <v>81161601</v>
      </c>
      <c r="B94" s="25" t="s">
        <v>186</v>
      </c>
      <c r="C94" s="25" t="s">
        <v>187</v>
      </c>
      <c r="D94" s="43" t="s">
        <v>35</v>
      </c>
      <c r="E94" s="52">
        <v>12</v>
      </c>
      <c r="F94" s="45" t="s">
        <v>36</v>
      </c>
      <c r="G94" s="46" t="s">
        <v>79</v>
      </c>
      <c r="H94" s="47" t="s">
        <v>38</v>
      </c>
      <c r="I94" s="50">
        <v>3560000</v>
      </c>
      <c r="J94" s="63">
        <f>+E94*I94</f>
        <v>42720000</v>
      </c>
      <c r="K94" s="34" t="s">
        <v>39</v>
      </c>
      <c r="L94" s="34" t="s">
        <v>40</v>
      </c>
      <c r="M94" s="35" t="s">
        <v>127</v>
      </c>
    </row>
    <row r="95" spans="1:13" s="36" customFormat="1" ht="52.5" customHeight="1" x14ac:dyDescent="0.25">
      <c r="A95" s="25">
        <v>81161601</v>
      </c>
      <c r="B95" s="25" t="s">
        <v>188</v>
      </c>
      <c r="C95" s="25" t="s">
        <v>189</v>
      </c>
      <c r="D95" s="43" t="s">
        <v>190</v>
      </c>
      <c r="E95" s="52">
        <v>1</v>
      </c>
      <c r="F95" s="45" t="s">
        <v>191</v>
      </c>
      <c r="G95" s="46" t="s">
        <v>79</v>
      </c>
      <c r="H95" s="47" t="s">
        <v>38</v>
      </c>
      <c r="I95" s="50">
        <v>29904000</v>
      </c>
      <c r="J95" s="54">
        <f>+I95*E95</f>
        <v>29904000</v>
      </c>
      <c r="K95" s="34" t="s">
        <v>39</v>
      </c>
      <c r="L95" s="34" t="s">
        <v>40</v>
      </c>
      <c r="M95" s="35" t="s">
        <v>80</v>
      </c>
    </row>
    <row r="96" spans="1:13" s="36" customFormat="1" ht="58.5" customHeight="1" x14ac:dyDescent="0.25">
      <c r="A96" s="25">
        <v>82100000</v>
      </c>
      <c r="B96" s="42" t="s">
        <v>192</v>
      </c>
      <c r="C96" s="42" t="s">
        <v>193</v>
      </c>
      <c r="D96" s="43" t="s">
        <v>122</v>
      </c>
      <c r="E96" s="52">
        <v>1</v>
      </c>
      <c r="F96" s="45" t="s">
        <v>36</v>
      </c>
      <c r="G96" s="46" t="s">
        <v>79</v>
      </c>
      <c r="H96" s="47" t="s">
        <v>38</v>
      </c>
      <c r="I96" s="50">
        <v>20000000</v>
      </c>
      <c r="J96" s="54">
        <f>+I96*E96</f>
        <v>20000000</v>
      </c>
      <c r="K96" s="34" t="s">
        <v>39</v>
      </c>
      <c r="L96" s="34" t="s">
        <v>40</v>
      </c>
      <c r="M96" s="35" t="s">
        <v>80</v>
      </c>
    </row>
    <row r="97" spans="1:13" s="41" customFormat="1" x14ac:dyDescent="0.25">
      <c r="A97" s="37"/>
      <c r="B97" s="102" t="s">
        <v>194</v>
      </c>
      <c r="C97" s="103"/>
      <c r="D97" s="103"/>
      <c r="E97" s="103"/>
      <c r="F97" s="103"/>
      <c r="G97" s="103"/>
      <c r="H97" s="103"/>
      <c r="I97" s="104" t="e">
        <v>#DIV/0!</v>
      </c>
      <c r="J97" s="38">
        <f>SUM(J98:J101)</f>
        <v>175600000</v>
      </c>
      <c r="K97" s="39"/>
      <c r="L97" s="39"/>
      <c r="M97" s="40"/>
    </row>
    <row r="98" spans="1:13" s="36" customFormat="1" ht="24" x14ac:dyDescent="0.25">
      <c r="A98" s="25">
        <v>46180000</v>
      </c>
      <c r="B98" s="42" t="s">
        <v>195</v>
      </c>
      <c r="C98" s="42" t="s">
        <v>196</v>
      </c>
      <c r="D98" s="43" t="s">
        <v>83</v>
      </c>
      <c r="E98" s="52">
        <v>1</v>
      </c>
      <c r="F98" s="53" t="s">
        <v>36</v>
      </c>
      <c r="G98" s="46" t="s">
        <v>79</v>
      </c>
      <c r="H98" s="47" t="s">
        <v>38</v>
      </c>
      <c r="I98" s="50">
        <v>13350000</v>
      </c>
      <c r="J98" s="54">
        <f>+I98*E98</f>
        <v>13350000</v>
      </c>
      <c r="K98" s="34" t="s">
        <v>39</v>
      </c>
      <c r="L98" s="34" t="s">
        <v>40</v>
      </c>
      <c r="M98" s="35" t="s">
        <v>90</v>
      </c>
    </row>
    <row r="99" spans="1:13" s="36" customFormat="1" ht="49.5" customHeight="1" x14ac:dyDescent="0.25">
      <c r="A99" s="25">
        <v>46180000</v>
      </c>
      <c r="B99" s="42" t="s">
        <v>158</v>
      </c>
      <c r="C99" s="42" t="s">
        <v>197</v>
      </c>
      <c r="D99" s="43" t="s">
        <v>83</v>
      </c>
      <c r="E99" s="52">
        <v>2</v>
      </c>
      <c r="F99" s="53" t="s">
        <v>87</v>
      </c>
      <c r="G99" s="46" t="s">
        <v>79</v>
      </c>
      <c r="H99" s="47" t="s">
        <v>38</v>
      </c>
      <c r="I99" s="50">
        <v>1780000</v>
      </c>
      <c r="J99" s="54">
        <f>+I99*E99</f>
        <v>3560000</v>
      </c>
      <c r="K99" s="34" t="s">
        <v>39</v>
      </c>
      <c r="L99" s="34" t="s">
        <v>40</v>
      </c>
      <c r="M99" s="35" t="s">
        <v>90</v>
      </c>
    </row>
    <row r="100" spans="1:13" s="36" customFormat="1" ht="34.5" customHeight="1" x14ac:dyDescent="0.25">
      <c r="A100" s="25">
        <v>46191700</v>
      </c>
      <c r="B100" s="42" t="s">
        <v>198</v>
      </c>
      <c r="C100" s="42" t="s">
        <v>199</v>
      </c>
      <c r="D100" s="43" t="s">
        <v>122</v>
      </c>
      <c r="E100" s="52">
        <v>1</v>
      </c>
      <c r="F100" s="53" t="s">
        <v>36</v>
      </c>
      <c r="G100" s="46" t="s">
        <v>79</v>
      </c>
      <c r="H100" s="47" t="s">
        <v>38</v>
      </c>
      <c r="I100" s="50">
        <v>18690000</v>
      </c>
      <c r="J100" s="54">
        <f>+I100*E100</f>
        <v>18690000</v>
      </c>
      <c r="K100" s="34" t="s">
        <v>39</v>
      </c>
      <c r="L100" s="34" t="s">
        <v>40</v>
      </c>
      <c r="M100" s="35" t="s">
        <v>90</v>
      </c>
    </row>
    <row r="101" spans="1:13" s="36" customFormat="1" ht="59.25" customHeight="1" x14ac:dyDescent="0.25">
      <c r="A101" s="25">
        <v>80111700</v>
      </c>
      <c r="B101" s="42" t="s">
        <v>200</v>
      </c>
      <c r="C101" s="42" t="s">
        <v>201</v>
      </c>
      <c r="D101" s="43" t="s">
        <v>86</v>
      </c>
      <c r="E101" s="52">
        <v>2</v>
      </c>
      <c r="F101" s="53" t="s">
        <v>36</v>
      </c>
      <c r="G101" s="46" t="s">
        <v>79</v>
      </c>
      <c r="H101" s="47" t="s">
        <v>38</v>
      </c>
      <c r="I101" s="50">
        <v>70000000</v>
      </c>
      <c r="J101" s="54">
        <f>+I101*E101</f>
        <v>140000000</v>
      </c>
      <c r="K101" s="34" t="s">
        <v>39</v>
      </c>
      <c r="L101" s="34" t="s">
        <v>40</v>
      </c>
      <c r="M101" s="35" t="s">
        <v>90</v>
      </c>
    </row>
    <row r="102" spans="1:13" s="41" customFormat="1" x14ac:dyDescent="0.25">
      <c r="A102" s="37"/>
      <c r="B102" s="102" t="s">
        <v>202</v>
      </c>
      <c r="C102" s="103"/>
      <c r="D102" s="103"/>
      <c r="E102" s="103"/>
      <c r="F102" s="103"/>
      <c r="G102" s="103"/>
      <c r="H102" s="103"/>
      <c r="I102" s="104" t="e">
        <v>#DIV/0!</v>
      </c>
      <c r="J102" s="38">
        <f>SUM(J103:J106)</f>
        <v>739620000</v>
      </c>
      <c r="K102" s="39"/>
      <c r="L102" s="39"/>
      <c r="M102" s="40"/>
    </row>
    <row r="103" spans="1:13" s="36" customFormat="1" ht="132" x14ac:dyDescent="0.25">
      <c r="A103" s="25">
        <v>43210000</v>
      </c>
      <c r="B103" s="42" t="s">
        <v>203</v>
      </c>
      <c r="C103" s="53" t="s">
        <v>204</v>
      </c>
      <c r="D103" s="43" t="s">
        <v>35</v>
      </c>
      <c r="E103" s="52">
        <v>12</v>
      </c>
      <c r="F103" s="53" t="s">
        <v>36</v>
      </c>
      <c r="G103" s="46" t="s">
        <v>79</v>
      </c>
      <c r="H103" s="47" t="s">
        <v>38</v>
      </c>
      <c r="I103" s="50">
        <v>35600000</v>
      </c>
      <c r="J103" s="54">
        <f>+I103*E103</f>
        <v>427200000</v>
      </c>
      <c r="K103" s="34" t="s">
        <v>39</v>
      </c>
      <c r="L103" s="34" t="s">
        <v>40</v>
      </c>
      <c r="M103" s="35" t="s">
        <v>96</v>
      </c>
    </row>
    <row r="104" spans="1:13" s="36" customFormat="1" ht="72" x14ac:dyDescent="0.25">
      <c r="A104" s="25">
        <v>39121321</v>
      </c>
      <c r="B104" s="42" t="s">
        <v>205</v>
      </c>
      <c r="C104" s="53" t="s">
        <v>206</v>
      </c>
      <c r="D104" s="43" t="s">
        <v>111</v>
      </c>
      <c r="E104" s="52">
        <v>9</v>
      </c>
      <c r="F104" s="53" t="s">
        <v>36</v>
      </c>
      <c r="G104" s="46" t="s">
        <v>79</v>
      </c>
      <c r="H104" s="47" t="s">
        <v>38</v>
      </c>
      <c r="I104" s="50">
        <v>5340000</v>
      </c>
      <c r="J104" s="54">
        <f>+I104*E104</f>
        <v>48060000</v>
      </c>
      <c r="K104" s="34" t="s">
        <v>39</v>
      </c>
      <c r="L104" s="34" t="s">
        <v>40</v>
      </c>
      <c r="M104" s="35" t="s">
        <v>96</v>
      </c>
    </row>
    <row r="105" spans="1:13" s="36" customFormat="1" ht="36" x14ac:dyDescent="0.25">
      <c r="A105" s="25" t="s">
        <v>207</v>
      </c>
      <c r="B105" s="42" t="s">
        <v>208</v>
      </c>
      <c r="C105" s="53" t="s">
        <v>209</v>
      </c>
      <c r="D105" s="43" t="s">
        <v>35</v>
      </c>
      <c r="E105" s="52">
        <v>12</v>
      </c>
      <c r="F105" s="53" t="s">
        <v>36</v>
      </c>
      <c r="G105" s="46" t="s">
        <v>79</v>
      </c>
      <c r="H105" s="47" t="s">
        <v>38</v>
      </c>
      <c r="I105" s="50">
        <v>11350000</v>
      </c>
      <c r="J105" s="54">
        <f>+I105*E105</f>
        <v>136200000</v>
      </c>
      <c r="K105" s="34" t="s">
        <v>39</v>
      </c>
      <c r="L105" s="34" t="s">
        <v>40</v>
      </c>
      <c r="M105" s="35" t="s">
        <v>96</v>
      </c>
    </row>
    <row r="106" spans="1:13" s="36" customFormat="1" ht="72.75" customHeight="1" x14ac:dyDescent="0.25">
      <c r="A106" s="25">
        <v>44120000</v>
      </c>
      <c r="B106" s="42" t="s">
        <v>210</v>
      </c>
      <c r="C106" s="53" t="s">
        <v>211</v>
      </c>
      <c r="D106" s="43" t="s">
        <v>35</v>
      </c>
      <c r="E106" s="52">
        <v>12</v>
      </c>
      <c r="F106" s="53" t="s">
        <v>36</v>
      </c>
      <c r="G106" s="46" t="s">
        <v>79</v>
      </c>
      <c r="H106" s="47" t="s">
        <v>38</v>
      </c>
      <c r="I106" s="50">
        <v>10680000</v>
      </c>
      <c r="J106" s="54">
        <f>+I106*E106</f>
        <v>128160000</v>
      </c>
      <c r="K106" s="34" t="s">
        <v>39</v>
      </c>
      <c r="L106" s="34" t="s">
        <v>40</v>
      </c>
      <c r="M106" s="64" t="s">
        <v>96</v>
      </c>
    </row>
    <row r="107" spans="1:13" s="67" customFormat="1" x14ac:dyDescent="0.25">
      <c r="A107" s="10" t="s">
        <v>212</v>
      </c>
      <c r="B107" s="10"/>
      <c r="C107" s="10"/>
      <c r="D107" s="11"/>
      <c r="E107" s="7"/>
      <c r="F107" s="12"/>
      <c r="G107" s="11"/>
      <c r="H107" s="11"/>
      <c r="I107" s="65"/>
      <c r="J107" s="66"/>
      <c r="K107" s="7"/>
      <c r="L107" s="7"/>
      <c r="M107" s="7"/>
    </row>
    <row r="108" spans="1:13" s="67" customFormat="1" x14ac:dyDescent="0.2">
      <c r="A108" s="10"/>
      <c r="B108" s="10"/>
      <c r="C108" s="10"/>
      <c r="D108" s="11"/>
      <c r="E108" s="7"/>
      <c r="F108" s="12"/>
      <c r="G108" s="11"/>
      <c r="H108" s="11"/>
      <c r="I108" s="65"/>
      <c r="J108" s="68" t="s">
        <v>213</v>
      </c>
      <c r="K108" s="7"/>
      <c r="L108" s="7"/>
      <c r="M108" s="7"/>
    </row>
    <row r="109" spans="1:13" s="67" customFormat="1" ht="19.5" customHeight="1" x14ac:dyDescent="0.2">
      <c r="A109" s="10"/>
      <c r="B109" s="10"/>
      <c r="C109" s="69"/>
      <c r="D109" s="11"/>
      <c r="E109" s="70"/>
      <c r="F109" s="12"/>
      <c r="G109" s="68" t="s">
        <v>214</v>
      </c>
      <c r="J109" s="71">
        <f>+J102+J97+J87+J77+J72+J69+J54+J49+J39</f>
        <v>19496961990.854668</v>
      </c>
      <c r="K109" s="72"/>
      <c r="L109" s="7"/>
      <c r="M109" s="73" t="s">
        <v>215</v>
      </c>
    </row>
    <row r="110" spans="1:13" s="67" customFormat="1" x14ac:dyDescent="0.25">
      <c r="A110" s="10"/>
      <c r="B110" s="10"/>
      <c r="C110" s="10"/>
      <c r="D110" s="11"/>
      <c r="E110" s="70"/>
      <c r="F110" s="12"/>
      <c r="G110" s="74">
        <f>+J43+J44+J50+J78+J79+J80+J83+J98+J99+J101</f>
        <v>1134167600</v>
      </c>
      <c r="I110" s="13"/>
      <c r="J110" s="75">
        <f>+J43+J44+J50+J78+J80+J99+J100+J101+J98+J83+J79</f>
        <v>1152857600</v>
      </c>
      <c r="K110" s="76"/>
      <c r="L110" s="77"/>
      <c r="M110" s="35" t="s">
        <v>216</v>
      </c>
    </row>
    <row r="111" spans="1:13" s="67" customFormat="1" x14ac:dyDescent="0.25">
      <c r="A111" s="10"/>
      <c r="B111" s="10"/>
      <c r="C111" s="10"/>
      <c r="D111" s="11"/>
      <c r="E111" s="70"/>
      <c r="F111" s="12"/>
      <c r="G111" s="74">
        <f>+J46+J52</f>
        <v>1801360000</v>
      </c>
      <c r="I111" s="13"/>
      <c r="J111" s="75">
        <f>+J46+J52</f>
        <v>1801360000</v>
      </c>
      <c r="K111" s="76"/>
      <c r="L111" s="77"/>
      <c r="M111" s="35" t="s">
        <v>99</v>
      </c>
    </row>
    <row r="112" spans="1:13" s="67" customFormat="1" x14ac:dyDescent="0.25">
      <c r="A112" s="10"/>
      <c r="B112" s="10"/>
      <c r="C112" s="10"/>
      <c r="D112" s="11"/>
      <c r="E112" s="70"/>
      <c r="F112" s="12"/>
      <c r="G112" s="74">
        <f>+J57+J86</f>
        <v>58740000</v>
      </c>
      <c r="I112" s="13"/>
      <c r="J112" s="75">
        <f>+J57+J86</f>
        <v>58740000</v>
      </c>
      <c r="K112" s="76"/>
      <c r="L112" s="77"/>
      <c r="M112" s="35" t="s">
        <v>125</v>
      </c>
    </row>
    <row r="113" spans="1:13" s="67" customFormat="1" x14ac:dyDescent="0.25">
      <c r="A113" s="10"/>
      <c r="B113" s="10"/>
      <c r="C113" s="10"/>
      <c r="D113" s="11"/>
      <c r="E113" s="70"/>
      <c r="F113" s="12"/>
      <c r="G113" s="74">
        <f>+J82</f>
        <v>22250000</v>
      </c>
      <c r="I113" s="13"/>
      <c r="J113" s="75">
        <f>+J82</f>
        <v>22250000</v>
      </c>
      <c r="K113" s="76"/>
      <c r="L113" s="77"/>
      <c r="M113" s="35" t="s">
        <v>166</v>
      </c>
    </row>
    <row r="114" spans="1:13" s="67" customFormat="1" x14ac:dyDescent="0.25">
      <c r="A114" s="10"/>
      <c r="B114" s="10"/>
      <c r="C114" s="10"/>
      <c r="D114" s="11"/>
      <c r="E114" s="70"/>
      <c r="F114" s="12"/>
      <c r="G114" s="74">
        <f>+J55+J56+J62+J63+J64+J65+J66+J67</f>
        <v>990960000</v>
      </c>
      <c r="I114" s="13"/>
      <c r="J114" s="75">
        <f>+J55+J56+J62+J63+J64+J66+J67+J65</f>
        <v>990960000</v>
      </c>
      <c r="K114" s="76"/>
      <c r="L114" s="77"/>
      <c r="M114" s="35" t="s">
        <v>119</v>
      </c>
    </row>
    <row r="115" spans="1:13" s="67" customFormat="1" x14ac:dyDescent="0.25">
      <c r="A115" s="10"/>
      <c r="B115" s="10"/>
      <c r="C115" s="10"/>
      <c r="D115" s="11"/>
      <c r="E115" s="70"/>
      <c r="F115" s="12"/>
      <c r="G115" s="74">
        <f>+J58+J59+J60+J61+J88+J89+J90+J91+J92+J93+J94</f>
        <v>1875495304</v>
      </c>
      <c r="I115" s="13"/>
      <c r="J115" s="75">
        <f>+J58+J59+J60+J88+J89+J92+J93+J94+J61+J90+J91</f>
        <v>1875495304</v>
      </c>
      <c r="K115" s="76"/>
      <c r="L115" s="77"/>
      <c r="M115" s="35" t="s">
        <v>127</v>
      </c>
    </row>
    <row r="116" spans="1:13" s="67" customFormat="1" x14ac:dyDescent="0.25">
      <c r="A116" s="10"/>
      <c r="B116" s="10"/>
      <c r="C116" s="10"/>
      <c r="D116" s="11"/>
      <c r="E116" s="70"/>
      <c r="F116" s="12"/>
      <c r="G116" s="74">
        <f>+J45+J51+J70+J71+J73+J74+J75+J76+J85++J103+J104+J105+J106</f>
        <v>7982240000</v>
      </c>
      <c r="I116" s="13"/>
      <c r="J116" s="75">
        <f>J45+J51+J70+J71+J73+J74+J75+J76+J85+J103+J104+J105+J106</f>
        <v>7982240000</v>
      </c>
      <c r="K116" s="76"/>
      <c r="L116" s="77"/>
      <c r="M116" s="35" t="s">
        <v>96</v>
      </c>
    </row>
    <row r="117" spans="1:13" s="67" customFormat="1" x14ac:dyDescent="0.25">
      <c r="A117" s="10"/>
      <c r="B117" s="10"/>
      <c r="C117" s="10"/>
      <c r="D117" s="11"/>
      <c r="E117" s="70"/>
      <c r="F117" s="12"/>
      <c r="G117" s="74">
        <f>+J40+J41+J42+J68+J81+J95+J96</f>
        <v>162932000</v>
      </c>
      <c r="I117" s="13"/>
      <c r="J117" s="75">
        <f>+J96+J95+J42+J41+J40+J81+J68</f>
        <v>162932000</v>
      </c>
      <c r="K117" s="76"/>
      <c r="L117" s="77"/>
      <c r="M117" s="35" t="s">
        <v>80</v>
      </c>
    </row>
    <row r="118" spans="1:13" s="67" customFormat="1" x14ac:dyDescent="0.25">
      <c r="A118" s="10"/>
      <c r="B118" s="10"/>
      <c r="C118" s="10"/>
      <c r="D118" s="11"/>
      <c r="E118" s="70"/>
      <c r="F118" s="12"/>
      <c r="G118" s="74">
        <f>+J53+J84</f>
        <v>543790000</v>
      </c>
      <c r="I118" s="13"/>
      <c r="J118" s="75">
        <f>J53+J84</f>
        <v>543790000</v>
      </c>
      <c r="K118" s="76"/>
      <c r="L118" s="77"/>
      <c r="M118" s="35" t="s">
        <v>41</v>
      </c>
    </row>
    <row r="119" spans="1:13" s="67" customFormat="1" ht="18" customHeight="1" x14ac:dyDescent="0.25">
      <c r="A119" s="10"/>
      <c r="B119" s="10"/>
      <c r="C119" s="10"/>
      <c r="D119" s="11"/>
      <c r="E119" s="70"/>
      <c r="F119" s="12"/>
      <c r="G119" s="74">
        <f>+J48</f>
        <v>4426337086.8546667</v>
      </c>
      <c r="I119" s="13"/>
      <c r="J119" s="75">
        <f>+J48</f>
        <v>4426337086.8546667</v>
      </c>
      <c r="K119" s="76"/>
      <c r="L119" s="77"/>
      <c r="M119" s="35" t="s">
        <v>105</v>
      </c>
    </row>
    <row r="120" spans="1:13" s="67" customFormat="1" ht="18" customHeight="1" x14ac:dyDescent="0.25">
      <c r="A120" s="10"/>
      <c r="B120" s="10"/>
      <c r="C120" s="10"/>
      <c r="D120" s="11"/>
      <c r="E120" s="70"/>
      <c r="F120" s="12"/>
      <c r="G120" s="75">
        <f>+J47</f>
        <v>480000000</v>
      </c>
      <c r="I120" s="13"/>
      <c r="J120" s="75">
        <f>+J47</f>
        <v>480000000</v>
      </c>
      <c r="K120" s="76"/>
      <c r="L120" s="77"/>
      <c r="M120" s="35" t="s">
        <v>102</v>
      </c>
    </row>
    <row r="121" spans="1:13" s="67" customFormat="1" x14ac:dyDescent="0.25">
      <c r="A121" s="10"/>
      <c r="B121" s="10"/>
      <c r="C121" s="10"/>
      <c r="D121" s="11"/>
      <c r="E121" s="70"/>
      <c r="F121" s="12"/>
      <c r="G121" s="78">
        <f>+G110+G111+G112+G113+G114+G115+G116+G117+G118+G119+G120</f>
        <v>19478271990.854668</v>
      </c>
      <c r="I121" s="79" t="s">
        <v>217</v>
      </c>
      <c r="J121" s="78">
        <f>+J110+J111+J112+J113+J114+J115+J116+J117+J118+J119+J120</f>
        <v>19496961990.854668</v>
      </c>
      <c r="K121" s="77"/>
      <c r="L121" s="77"/>
      <c r="M121" s="80">
        <f>+J121-'[1]PPTO 2024 GASTOS (3)'!$H$29</f>
        <v>-19388062000</v>
      </c>
    </row>
    <row r="122" spans="1:13" s="67" customFormat="1" x14ac:dyDescent="0.25">
      <c r="A122" s="10"/>
      <c r="B122" s="10"/>
      <c r="C122" s="10"/>
      <c r="D122" s="11"/>
      <c r="E122" s="7"/>
      <c r="F122" s="12"/>
      <c r="G122" s="11"/>
      <c r="H122" s="11"/>
      <c r="I122" s="81"/>
      <c r="J122" s="82"/>
      <c r="K122" s="72"/>
      <c r="L122" s="7"/>
      <c r="M122" s="7"/>
    </row>
    <row r="123" spans="1:13" s="67" customFormat="1" x14ac:dyDescent="0.25">
      <c r="A123" s="10"/>
      <c r="B123" s="10"/>
      <c r="C123" s="10"/>
      <c r="D123" s="11"/>
      <c r="E123" s="7"/>
      <c r="F123" s="12"/>
      <c r="G123" s="83" t="s">
        <v>218</v>
      </c>
      <c r="H123" s="11"/>
      <c r="I123" s="84"/>
      <c r="J123" s="83" t="s">
        <v>218</v>
      </c>
      <c r="K123" s="80"/>
      <c r="L123" s="7"/>
      <c r="M123" s="7"/>
    </row>
    <row r="124" spans="1:13" s="67" customFormat="1" x14ac:dyDescent="0.25">
      <c r="A124" s="10"/>
      <c r="B124" s="10"/>
      <c r="C124" s="10"/>
      <c r="D124" s="11"/>
      <c r="E124" s="7"/>
      <c r="F124" s="12"/>
      <c r="G124" s="85">
        <f>+J21</f>
        <v>2146348992940.5696</v>
      </c>
      <c r="H124" s="11"/>
      <c r="J124" s="85">
        <f>+J21</f>
        <v>2146348992940.5696</v>
      </c>
      <c r="K124" s="72"/>
      <c r="L124" s="7"/>
      <c r="M124" s="73" t="s">
        <v>215</v>
      </c>
    </row>
    <row r="125" spans="1:13" s="67" customFormat="1" x14ac:dyDescent="0.25">
      <c r="A125" s="10"/>
      <c r="B125" s="10"/>
      <c r="C125" s="10"/>
      <c r="D125" s="11"/>
      <c r="E125" s="7"/>
      <c r="F125" s="12"/>
      <c r="G125" s="66">
        <f>+J22+J23+J24+J25+J26+J27+J28+J29+J31+J32+J33+J34+J35+J36+J37+J38+J30</f>
        <v>2146348992940.5696</v>
      </c>
      <c r="H125" s="11"/>
      <c r="I125" s="79" t="s">
        <v>219</v>
      </c>
      <c r="J125" s="75">
        <f>+J22+J23+J24+J25+J26+J27+J28+J29+J30+J31+J32+J33+J34+J35+J36+J37+J38</f>
        <v>2146348992940.5696</v>
      </c>
      <c r="K125" s="7"/>
      <c r="L125" s="7"/>
      <c r="M125" s="35" t="s">
        <v>41</v>
      </c>
    </row>
    <row r="126" spans="1:13" s="67" customFormat="1" x14ac:dyDescent="0.25">
      <c r="A126" s="10"/>
      <c r="B126" s="10"/>
      <c r="C126" s="10"/>
      <c r="D126" s="11"/>
      <c r="E126" s="7"/>
      <c r="F126" s="12"/>
      <c r="G126" s="11"/>
      <c r="H126" s="11"/>
      <c r="I126" s="81"/>
      <c r="J126" s="84"/>
      <c r="K126" s="77"/>
      <c r="L126" s="77"/>
      <c r="M126" s="7"/>
    </row>
    <row r="127" spans="1:13" s="67" customFormat="1" x14ac:dyDescent="0.25">
      <c r="A127" s="10"/>
      <c r="B127" s="10"/>
      <c r="C127" s="10"/>
      <c r="D127" s="11"/>
      <c r="E127" s="7"/>
      <c r="F127" s="12"/>
      <c r="G127" s="83" t="s">
        <v>220</v>
      </c>
      <c r="H127" s="11"/>
      <c r="I127" s="81"/>
      <c r="J127" s="83" t="s">
        <v>221</v>
      </c>
      <c r="K127" s="77"/>
      <c r="L127" s="77"/>
      <c r="M127" s="7"/>
    </row>
    <row r="128" spans="1:13" s="67" customFormat="1" x14ac:dyDescent="0.25">
      <c r="A128" s="10"/>
      <c r="B128" s="10"/>
      <c r="C128" s="10"/>
      <c r="D128" s="10"/>
      <c r="E128" s="7"/>
      <c r="F128" s="12"/>
      <c r="G128" s="85">
        <f>+G124+G121</f>
        <v>2165827264931.4243</v>
      </c>
      <c r="H128" s="11"/>
      <c r="J128" s="71">
        <f>+J124+J109</f>
        <v>2165845954931.4243</v>
      </c>
      <c r="K128" s="86"/>
      <c r="L128" s="7"/>
      <c r="M128" s="73" t="s">
        <v>222</v>
      </c>
    </row>
    <row r="129" spans="1:13" s="88" customFormat="1" x14ac:dyDescent="0.25">
      <c r="A129" s="87"/>
      <c r="B129" s="87"/>
      <c r="C129" s="87"/>
      <c r="D129" s="87"/>
      <c r="E129" s="77"/>
      <c r="F129" s="12"/>
      <c r="H129" s="11"/>
      <c r="I129" s="65"/>
      <c r="J129" s="89"/>
      <c r="K129" s="77"/>
      <c r="L129" s="77"/>
      <c r="M129" s="7"/>
    </row>
    <row r="130" spans="1:13" s="88" customFormat="1" x14ac:dyDescent="0.25">
      <c r="A130" s="87"/>
      <c r="B130" s="87"/>
      <c r="C130" s="87"/>
      <c r="D130" s="87"/>
      <c r="E130" s="77"/>
      <c r="F130" s="12"/>
      <c r="G130" s="11"/>
      <c r="H130" s="11"/>
      <c r="I130" s="13"/>
      <c r="J130" s="90"/>
      <c r="K130" s="91"/>
      <c r="L130" s="91"/>
      <c r="M130" s="87"/>
    </row>
    <row r="131" spans="1:13" s="88" customFormat="1" x14ac:dyDescent="0.25">
      <c r="A131" s="92"/>
      <c r="B131" s="92"/>
      <c r="C131" s="92"/>
      <c r="D131" s="93"/>
      <c r="E131" s="77"/>
      <c r="F131" s="12"/>
      <c r="G131" s="11"/>
      <c r="H131" s="11"/>
      <c r="I131" s="13"/>
      <c r="J131" s="90"/>
      <c r="K131" s="91"/>
      <c r="L131" s="91"/>
      <c r="M131" s="87"/>
    </row>
    <row r="132" spans="1:13" s="88" customFormat="1" x14ac:dyDescent="0.25">
      <c r="A132" s="105" t="s">
        <v>223</v>
      </c>
      <c r="B132" s="105"/>
      <c r="C132" s="94"/>
      <c r="D132" s="11"/>
      <c r="E132" s="77"/>
      <c r="F132" s="12"/>
      <c r="G132" s="11"/>
      <c r="H132" s="11"/>
      <c r="I132" s="13"/>
      <c r="J132" s="87"/>
      <c r="K132" s="91"/>
      <c r="L132" s="91"/>
      <c r="M132" s="87"/>
    </row>
    <row r="133" spans="1:13" s="88" customFormat="1" ht="36" x14ac:dyDescent="0.25">
      <c r="A133" s="95" t="s">
        <v>224</v>
      </c>
      <c r="B133" s="95" t="s">
        <v>225</v>
      </c>
      <c r="C133" s="95"/>
      <c r="D133" s="96" t="s">
        <v>32</v>
      </c>
      <c r="E133" s="77"/>
      <c r="F133" s="12"/>
      <c r="G133" s="11"/>
      <c r="H133" s="11"/>
      <c r="I133" s="13"/>
      <c r="J133" s="87"/>
      <c r="K133" s="91"/>
      <c r="L133" s="91"/>
      <c r="M133" s="87"/>
    </row>
    <row r="134" spans="1:13" s="88" customFormat="1" x14ac:dyDescent="0.25">
      <c r="A134" s="97"/>
      <c r="B134" s="97"/>
      <c r="C134" s="97"/>
      <c r="D134" s="56"/>
      <c r="E134" s="77"/>
      <c r="F134" s="12"/>
      <c r="G134" s="11"/>
      <c r="H134" s="66"/>
      <c r="I134" s="13"/>
      <c r="J134" s="90"/>
      <c r="K134" s="91"/>
      <c r="L134" s="91"/>
      <c r="M134" s="87"/>
    </row>
    <row r="135" spans="1:13" s="88" customFormat="1" x14ac:dyDescent="0.25">
      <c r="A135" s="92"/>
      <c r="B135" s="92"/>
      <c r="C135" s="92"/>
      <c r="D135" s="93"/>
      <c r="E135" s="77"/>
      <c r="F135" s="12"/>
      <c r="G135" s="11"/>
      <c r="H135" s="11"/>
      <c r="I135" s="13"/>
      <c r="J135" s="87"/>
      <c r="K135" s="91"/>
      <c r="L135" s="91"/>
      <c r="M135" s="87"/>
    </row>
    <row r="136" spans="1:13" s="88" customFormat="1" x14ac:dyDescent="0.25">
      <c r="A136" s="92"/>
      <c r="B136" s="92"/>
      <c r="C136" s="92"/>
      <c r="D136" s="93"/>
      <c r="E136" s="77"/>
      <c r="F136" s="12"/>
      <c r="G136" s="11"/>
      <c r="H136" s="11"/>
      <c r="I136" s="13"/>
      <c r="J136" s="87"/>
      <c r="K136" s="91"/>
      <c r="L136" s="91"/>
      <c r="M136" s="87" t="s">
        <v>226</v>
      </c>
    </row>
    <row r="137" spans="1:13" s="88" customFormat="1" x14ac:dyDescent="0.25">
      <c r="A137" s="92"/>
      <c r="B137" s="92"/>
      <c r="C137" s="92"/>
      <c r="D137" s="93"/>
      <c r="E137" s="77"/>
      <c r="F137" s="12"/>
      <c r="G137" s="11"/>
      <c r="H137" s="11"/>
      <c r="I137" s="13"/>
      <c r="J137" s="87"/>
      <c r="K137" s="91"/>
      <c r="L137" s="91"/>
      <c r="M137" s="87"/>
    </row>
    <row r="138" spans="1:13" s="88" customFormat="1" x14ac:dyDescent="0.25">
      <c r="A138" s="92"/>
      <c r="B138" s="92"/>
      <c r="C138" s="92"/>
      <c r="D138" s="93"/>
      <c r="E138" s="77"/>
      <c r="F138" s="12"/>
      <c r="G138" s="11"/>
      <c r="H138" s="11"/>
      <c r="I138" s="13"/>
      <c r="J138" s="87"/>
      <c r="K138" s="91"/>
      <c r="L138" s="91"/>
      <c r="M138" s="87"/>
    </row>
    <row r="139" spans="1:13" x14ac:dyDescent="0.25">
      <c r="J139" s="92"/>
      <c r="K139" s="98"/>
      <c r="L139" s="98"/>
      <c r="M139" s="92"/>
    </row>
    <row r="141" spans="1:13" x14ac:dyDescent="0.25">
      <c r="J141" s="89">
        <f>+J125</f>
        <v>2146348992940.5696</v>
      </c>
      <c r="M141" s="7" t="s">
        <v>227</v>
      </c>
    </row>
    <row r="142" spans="1:13" x14ac:dyDescent="0.25">
      <c r="J142" s="99">
        <f>SUBTOTAL(9,J110:J118)</f>
        <v>14590624904</v>
      </c>
      <c r="M142" s="7" t="s">
        <v>228</v>
      </c>
    </row>
    <row r="143" spans="1:13" x14ac:dyDescent="0.25">
      <c r="J143" s="100">
        <f>+J142-'[2]LA NUEVA DISTRIBUCIÓN'!$I$16</f>
        <v>11590006912</v>
      </c>
    </row>
    <row r="146" spans="1:13" s="101" customFormat="1" x14ac:dyDescent="0.25">
      <c r="A146" s="92"/>
      <c r="B146" s="92"/>
      <c r="C146" s="92"/>
      <c r="D146" s="93"/>
      <c r="E146" s="77"/>
      <c r="F146" s="12"/>
      <c r="G146" s="11"/>
      <c r="H146" s="11"/>
      <c r="I146" s="13"/>
      <c r="J146" s="89"/>
      <c r="K146" s="77"/>
      <c r="L146" s="77"/>
      <c r="M146" s="7"/>
    </row>
  </sheetData>
  <mergeCells count="23">
    <mergeCell ref="A1:B1"/>
    <mergeCell ref="B21:I21"/>
    <mergeCell ref="B5:D5"/>
    <mergeCell ref="F5:J9"/>
    <mergeCell ref="B6:D6"/>
    <mergeCell ref="B7:D7"/>
    <mergeCell ref="B8:D8"/>
    <mergeCell ref="B9:D9"/>
    <mergeCell ref="B10:D10"/>
    <mergeCell ref="B11:D11"/>
    <mergeCell ref="F11:J13"/>
    <mergeCell ref="B12:D12"/>
    <mergeCell ref="B13:D13"/>
    <mergeCell ref="B87:I87"/>
    <mergeCell ref="B97:I97"/>
    <mergeCell ref="B102:I102"/>
    <mergeCell ref="A132:B132"/>
    <mergeCell ref="B39:I39"/>
    <mergeCell ref="B49:I49"/>
    <mergeCell ref="B54:I54"/>
    <mergeCell ref="B69:I69"/>
    <mergeCell ref="B72:I72"/>
    <mergeCell ref="B77:I77"/>
  </mergeCells>
  <dataValidations count="5">
    <dataValidation type="list" allowBlank="1" showInputMessage="1" showErrorMessage="1" sqref="WUA983030:WUA983045 RK29:RK38 ABG29:ABG38 ALC29:ALC38 AUY29:AUY38 BEU29:BEU38 BOQ29:BOQ38 BYM29:BYM38 CII29:CII38 CSE29:CSE38 DCA29:DCA38 DLW29:DLW38 DVS29:DVS38 EFO29:EFO38 EPK29:EPK38 EZG29:EZG38 FJC29:FJC38 FSY29:FSY38 GCU29:GCU38 GMQ29:GMQ38 GWM29:GWM38 HGI29:HGI38 HQE29:HQE38 IAA29:IAA38 IJW29:IJW38 ITS29:ITS38 JDO29:JDO38 JNK29:JNK38 JXG29:JXG38 KHC29:KHC38 KQY29:KQY38 LAU29:LAU38 LKQ29:LKQ38 LUM29:LUM38 MEI29:MEI38 MOE29:MOE38 MYA29:MYA38 NHW29:NHW38 NRS29:NRS38 OBO29:OBO38 OLK29:OLK38 OVG29:OVG38 PFC29:PFC38 POY29:POY38 PYU29:PYU38 QIQ29:QIQ38 QSM29:QSM38 RCI29:RCI38 RME29:RME38 RWA29:RWA38 SFW29:SFW38 SPS29:SPS38 SZO29:SZO38 TJK29:TJK38 TTG29:TTG38 UDC29:UDC38 UMY29:UMY38 UWU29:UWU38 VGQ29:VGQ38 VQM29:VQM38 WAI29:WAI38 WKE29:WKE38 WUA29:WUA38 H29:H38 H65526:H65541 HO65526:HO65541 RK65526:RK65541 ABG65526:ABG65541 ALC65526:ALC65541 AUY65526:AUY65541 BEU65526:BEU65541 BOQ65526:BOQ65541 BYM65526:BYM65541 CII65526:CII65541 CSE65526:CSE65541 DCA65526:DCA65541 DLW65526:DLW65541 DVS65526:DVS65541 EFO65526:EFO65541 EPK65526:EPK65541 EZG65526:EZG65541 FJC65526:FJC65541 FSY65526:FSY65541 GCU65526:GCU65541 GMQ65526:GMQ65541 GWM65526:GWM65541 HGI65526:HGI65541 HQE65526:HQE65541 IAA65526:IAA65541 IJW65526:IJW65541 ITS65526:ITS65541 JDO65526:JDO65541 JNK65526:JNK65541 JXG65526:JXG65541 KHC65526:KHC65541 KQY65526:KQY65541 LAU65526:LAU65541 LKQ65526:LKQ65541 LUM65526:LUM65541 MEI65526:MEI65541 MOE65526:MOE65541 MYA65526:MYA65541 NHW65526:NHW65541 NRS65526:NRS65541 OBO65526:OBO65541 OLK65526:OLK65541 OVG65526:OVG65541 PFC65526:PFC65541 POY65526:POY65541 PYU65526:PYU65541 QIQ65526:QIQ65541 QSM65526:QSM65541 RCI65526:RCI65541 RME65526:RME65541 RWA65526:RWA65541 SFW65526:SFW65541 SPS65526:SPS65541 SZO65526:SZO65541 TJK65526:TJK65541 TTG65526:TTG65541 UDC65526:UDC65541 UMY65526:UMY65541 UWU65526:UWU65541 VGQ65526:VGQ65541 VQM65526:VQM65541 WAI65526:WAI65541 WKE65526:WKE65541 WUA65526:WUA65541 H131062:H131077 HO131062:HO131077 RK131062:RK131077 ABG131062:ABG131077 ALC131062:ALC131077 AUY131062:AUY131077 BEU131062:BEU131077 BOQ131062:BOQ131077 BYM131062:BYM131077 CII131062:CII131077 CSE131062:CSE131077 DCA131062:DCA131077 DLW131062:DLW131077 DVS131062:DVS131077 EFO131062:EFO131077 EPK131062:EPK131077 EZG131062:EZG131077 FJC131062:FJC131077 FSY131062:FSY131077 GCU131062:GCU131077 GMQ131062:GMQ131077 GWM131062:GWM131077 HGI131062:HGI131077 HQE131062:HQE131077 IAA131062:IAA131077 IJW131062:IJW131077 ITS131062:ITS131077 JDO131062:JDO131077 JNK131062:JNK131077 JXG131062:JXG131077 KHC131062:KHC131077 KQY131062:KQY131077 LAU131062:LAU131077 LKQ131062:LKQ131077 LUM131062:LUM131077 MEI131062:MEI131077 MOE131062:MOE131077 MYA131062:MYA131077 NHW131062:NHW131077 NRS131062:NRS131077 OBO131062:OBO131077 OLK131062:OLK131077 OVG131062:OVG131077 PFC131062:PFC131077 POY131062:POY131077 PYU131062:PYU131077 QIQ131062:QIQ131077 QSM131062:QSM131077 RCI131062:RCI131077 RME131062:RME131077 RWA131062:RWA131077 SFW131062:SFW131077 SPS131062:SPS131077 SZO131062:SZO131077 TJK131062:TJK131077 TTG131062:TTG131077 UDC131062:UDC131077 UMY131062:UMY131077 UWU131062:UWU131077 VGQ131062:VGQ131077 VQM131062:VQM131077 WAI131062:WAI131077 WKE131062:WKE131077 WUA131062:WUA131077 H196598:H196613 HO196598:HO196613 RK196598:RK196613 ABG196598:ABG196613 ALC196598:ALC196613 AUY196598:AUY196613 BEU196598:BEU196613 BOQ196598:BOQ196613 BYM196598:BYM196613 CII196598:CII196613 CSE196598:CSE196613 DCA196598:DCA196613 DLW196598:DLW196613 DVS196598:DVS196613 EFO196598:EFO196613 EPK196598:EPK196613 EZG196598:EZG196613 FJC196598:FJC196613 FSY196598:FSY196613 GCU196598:GCU196613 GMQ196598:GMQ196613 GWM196598:GWM196613 HGI196598:HGI196613 HQE196598:HQE196613 IAA196598:IAA196613 IJW196598:IJW196613 ITS196598:ITS196613 JDO196598:JDO196613 JNK196598:JNK196613 JXG196598:JXG196613 KHC196598:KHC196613 KQY196598:KQY196613 LAU196598:LAU196613 LKQ196598:LKQ196613 LUM196598:LUM196613 MEI196598:MEI196613 MOE196598:MOE196613 MYA196598:MYA196613 NHW196598:NHW196613 NRS196598:NRS196613 OBO196598:OBO196613 OLK196598:OLK196613 OVG196598:OVG196613 PFC196598:PFC196613 POY196598:POY196613 PYU196598:PYU196613 QIQ196598:QIQ196613 QSM196598:QSM196613 RCI196598:RCI196613 RME196598:RME196613 RWA196598:RWA196613 SFW196598:SFW196613 SPS196598:SPS196613 SZO196598:SZO196613 TJK196598:TJK196613 TTG196598:TTG196613 UDC196598:UDC196613 UMY196598:UMY196613 UWU196598:UWU196613 VGQ196598:VGQ196613 VQM196598:VQM196613 WAI196598:WAI196613 WKE196598:WKE196613 WUA196598:WUA196613 H262134:H262149 HO262134:HO262149 RK262134:RK262149 ABG262134:ABG262149 ALC262134:ALC262149 AUY262134:AUY262149 BEU262134:BEU262149 BOQ262134:BOQ262149 BYM262134:BYM262149 CII262134:CII262149 CSE262134:CSE262149 DCA262134:DCA262149 DLW262134:DLW262149 DVS262134:DVS262149 EFO262134:EFO262149 EPK262134:EPK262149 EZG262134:EZG262149 FJC262134:FJC262149 FSY262134:FSY262149 GCU262134:GCU262149 GMQ262134:GMQ262149 GWM262134:GWM262149 HGI262134:HGI262149 HQE262134:HQE262149 IAA262134:IAA262149 IJW262134:IJW262149 ITS262134:ITS262149 JDO262134:JDO262149 JNK262134:JNK262149 JXG262134:JXG262149 KHC262134:KHC262149 KQY262134:KQY262149 LAU262134:LAU262149 LKQ262134:LKQ262149 LUM262134:LUM262149 MEI262134:MEI262149 MOE262134:MOE262149 MYA262134:MYA262149 NHW262134:NHW262149 NRS262134:NRS262149 OBO262134:OBO262149 OLK262134:OLK262149 OVG262134:OVG262149 PFC262134:PFC262149 POY262134:POY262149 PYU262134:PYU262149 QIQ262134:QIQ262149 QSM262134:QSM262149 RCI262134:RCI262149 RME262134:RME262149 RWA262134:RWA262149 SFW262134:SFW262149 SPS262134:SPS262149 SZO262134:SZO262149 TJK262134:TJK262149 TTG262134:TTG262149 UDC262134:UDC262149 UMY262134:UMY262149 UWU262134:UWU262149 VGQ262134:VGQ262149 VQM262134:VQM262149 WAI262134:WAI262149 WKE262134:WKE262149 WUA262134:WUA262149 H327670:H327685 HO327670:HO327685 RK327670:RK327685 ABG327670:ABG327685 ALC327670:ALC327685 AUY327670:AUY327685 BEU327670:BEU327685 BOQ327670:BOQ327685 BYM327670:BYM327685 CII327670:CII327685 CSE327670:CSE327685 DCA327670:DCA327685 DLW327670:DLW327685 DVS327670:DVS327685 EFO327670:EFO327685 EPK327670:EPK327685 EZG327670:EZG327685 FJC327670:FJC327685 FSY327670:FSY327685 GCU327670:GCU327685 GMQ327670:GMQ327685 GWM327670:GWM327685 HGI327670:HGI327685 HQE327670:HQE327685 IAA327670:IAA327685 IJW327670:IJW327685 ITS327670:ITS327685 JDO327670:JDO327685 JNK327670:JNK327685 JXG327670:JXG327685 KHC327670:KHC327685 KQY327670:KQY327685 LAU327670:LAU327685 LKQ327670:LKQ327685 LUM327670:LUM327685 MEI327670:MEI327685 MOE327670:MOE327685 MYA327670:MYA327685 NHW327670:NHW327685 NRS327670:NRS327685 OBO327670:OBO327685 OLK327670:OLK327685 OVG327670:OVG327685 PFC327670:PFC327685 POY327670:POY327685 PYU327670:PYU327685 QIQ327670:QIQ327685 QSM327670:QSM327685 RCI327670:RCI327685 RME327670:RME327685 RWA327670:RWA327685 SFW327670:SFW327685 SPS327670:SPS327685 SZO327670:SZO327685 TJK327670:TJK327685 TTG327670:TTG327685 UDC327670:UDC327685 UMY327670:UMY327685 UWU327670:UWU327685 VGQ327670:VGQ327685 VQM327670:VQM327685 WAI327670:WAI327685 WKE327670:WKE327685 WUA327670:WUA327685 H393206:H393221 HO393206:HO393221 RK393206:RK393221 ABG393206:ABG393221 ALC393206:ALC393221 AUY393206:AUY393221 BEU393206:BEU393221 BOQ393206:BOQ393221 BYM393206:BYM393221 CII393206:CII393221 CSE393206:CSE393221 DCA393206:DCA393221 DLW393206:DLW393221 DVS393206:DVS393221 EFO393206:EFO393221 EPK393206:EPK393221 EZG393206:EZG393221 FJC393206:FJC393221 FSY393206:FSY393221 GCU393206:GCU393221 GMQ393206:GMQ393221 GWM393206:GWM393221 HGI393206:HGI393221 HQE393206:HQE393221 IAA393206:IAA393221 IJW393206:IJW393221 ITS393206:ITS393221 JDO393206:JDO393221 JNK393206:JNK393221 JXG393206:JXG393221 KHC393206:KHC393221 KQY393206:KQY393221 LAU393206:LAU393221 LKQ393206:LKQ393221 LUM393206:LUM393221 MEI393206:MEI393221 MOE393206:MOE393221 MYA393206:MYA393221 NHW393206:NHW393221 NRS393206:NRS393221 OBO393206:OBO393221 OLK393206:OLK393221 OVG393206:OVG393221 PFC393206:PFC393221 POY393206:POY393221 PYU393206:PYU393221 QIQ393206:QIQ393221 QSM393206:QSM393221 RCI393206:RCI393221 RME393206:RME393221 RWA393206:RWA393221 SFW393206:SFW393221 SPS393206:SPS393221 SZO393206:SZO393221 TJK393206:TJK393221 TTG393206:TTG393221 UDC393206:UDC393221 UMY393206:UMY393221 UWU393206:UWU393221 VGQ393206:VGQ393221 VQM393206:VQM393221 WAI393206:WAI393221 WKE393206:WKE393221 WUA393206:WUA393221 H458742:H458757 HO458742:HO458757 RK458742:RK458757 ABG458742:ABG458757 ALC458742:ALC458757 AUY458742:AUY458757 BEU458742:BEU458757 BOQ458742:BOQ458757 BYM458742:BYM458757 CII458742:CII458757 CSE458742:CSE458757 DCA458742:DCA458757 DLW458742:DLW458757 DVS458742:DVS458757 EFO458742:EFO458757 EPK458742:EPK458757 EZG458742:EZG458757 FJC458742:FJC458757 FSY458742:FSY458757 GCU458742:GCU458757 GMQ458742:GMQ458757 GWM458742:GWM458757 HGI458742:HGI458757 HQE458742:HQE458757 IAA458742:IAA458757 IJW458742:IJW458757 ITS458742:ITS458757 JDO458742:JDO458757 JNK458742:JNK458757 JXG458742:JXG458757 KHC458742:KHC458757 KQY458742:KQY458757 LAU458742:LAU458757 LKQ458742:LKQ458757 LUM458742:LUM458757 MEI458742:MEI458757 MOE458742:MOE458757 MYA458742:MYA458757 NHW458742:NHW458757 NRS458742:NRS458757 OBO458742:OBO458757 OLK458742:OLK458757 OVG458742:OVG458757 PFC458742:PFC458757 POY458742:POY458757 PYU458742:PYU458757 QIQ458742:QIQ458757 QSM458742:QSM458757 RCI458742:RCI458757 RME458742:RME458757 RWA458742:RWA458757 SFW458742:SFW458757 SPS458742:SPS458757 SZO458742:SZO458757 TJK458742:TJK458757 TTG458742:TTG458757 UDC458742:UDC458757 UMY458742:UMY458757 UWU458742:UWU458757 VGQ458742:VGQ458757 VQM458742:VQM458757 WAI458742:WAI458757 WKE458742:WKE458757 WUA458742:WUA458757 H524278:H524293 HO524278:HO524293 RK524278:RK524293 ABG524278:ABG524293 ALC524278:ALC524293 AUY524278:AUY524293 BEU524278:BEU524293 BOQ524278:BOQ524293 BYM524278:BYM524293 CII524278:CII524293 CSE524278:CSE524293 DCA524278:DCA524293 DLW524278:DLW524293 DVS524278:DVS524293 EFO524278:EFO524293 EPK524278:EPK524293 EZG524278:EZG524293 FJC524278:FJC524293 FSY524278:FSY524293 GCU524278:GCU524293 GMQ524278:GMQ524293 GWM524278:GWM524293 HGI524278:HGI524293 HQE524278:HQE524293 IAA524278:IAA524293 IJW524278:IJW524293 ITS524278:ITS524293 JDO524278:JDO524293 JNK524278:JNK524293 JXG524278:JXG524293 KHC524278:KHC524293 KQY524278:KQY524293 LAU524278:LAU524293 LKQ524278:LKQ524293 LUM524278:LUM524293 MEI524278:MEI524293 MOE524278:MOE524293 MYA524278:MYA524293 NHW524278:NHW524293 NRS524278:NRS524293 OBO524278:OBO524293 OLK524278:OLK524293 OVG524278:OVG524293 PFC524278:PFC524293 POY524278:POY524293 PYU524278:PYU524293 QIQ524278:QIQ524293 QSM524278:QSM524293 RCI524278:RCI524293 RME524278:RME524293 RWA524278:RWA524293 SFW524278:SFW524293 SPS524278:SPS524293 SZO524278:SZO524293 TJK524278:TJK524293 TTG524278:TTG524293 UDC524278:UDC524293 UMY524278:UMY524293 UWU524278:UWU524293 VGQ524278:VGQ524293 VQM524278:VQM524293 WAI524278:WAI524293 WKE524278:WKE524293 WUA524278:WUA524293 H589814:H589829 HO589814:HO589829 RK589814:RK589829 ABG589814:ABG589829 ALC589814:ALC589829 AUY589814:AUY589829 BEU589814:BEU589829 BOQ589814:BOQ589829 BYM589814:BYM589829 CII589814:CII589829 CSE589814:CSE589829 DCA589814:DCA589829 DLW589814:DLW589829 DVS589814:DVS589829 EFO589814:EFO589829 EPK589814:EPK589829 EZG589814:EZG589829 FJC589814:FJC589829 FSY589814:FSY589829 GCU589814:GCU589829 GMQ589814:GMQ589829 GWM589814:GWM589829 HGI589814:HGI589829 HQE589814:HQE589829 IAA589814:IAA589829 IJW589814:IJW589829 ITS589814:ITS589829 JDO589814:JDO589829 JNK589814:JNK589829 JXG589814:JXG589829 KHC589814:KHC589829 KQY589814:KQY589829 LAU589814:LAU589829 LKQ589814:LKQ589829 LUM589814:LUM589829 MEI589814:MEI589829 MOE589814:MOE589829 MYA589814:MYA589829 NHW589814:NHW589829 NRS589814:NRS589829 OBO589814:OBO589829 OLK589814:OLK589829 OVG589814:OVG589829 PFC589814:PFC589829 POY589814:POY589829 PYU589814:PYU589829 QIQ589814:QIQ589829 QSM589814:QSM589829 RCI589814:RCI589829 RME589814:RME589829 RWA589814:RWA589829 SFW589814:SFW589829 SPS589814:SPS589829 SZO589814:SZO589829 TJK589814:TJK589829 TTG589814:TTG589829 UDC589814:UDC589829 UMY589814:UMY589829 UWU589814:UWU589829 VGQ589814:VGQ589829 VQM589814:VQM589829 WAI589814:WAI589829 WKE589814:WKE589829 WUA589814:WUA589829 H655350:H655365 HO655350:HO655365 RK655350:RK655365 ABG655350:ABG655365 ALC655350:ALC655365 AUY655350:AUY655365 BEU655350:BEU655365 BOQ655350:BOQ655365 BYM655350:BYM655365 CII655350:CII655365 CSE655350:CSE655365 DCA655350:DCA655365 DLW655350:DLW655365 DVS655350:DVS655365 EFO655350:EFO655365 EPK655350:EPK655365 EZG655350:EZG655365 FJC655350:FJC655365 FSY655350:FSY655365 GCU655350:GCU655365 GMQ655350:GMQ655365 GWM655350:GWM655365 HGI655350:HGI655365 HQE655350:HQE655365 IAA655350:IAA655365 IJW655350:IJW655365 ITS655350:ITS655365 JDO655350:JDO655365 JNK655350:JNK655365 JXG655350:JXG655365 KHC655350:KHC655365 KQY655350:KQY655365 LAU655350:LAU655365 LKQ655350:LKQ655365 LUM655350:LUM655365 MEI655350:MEI655365 MOE655350:MOE655365 MYA655350:MYA655365 NHW655350:NHW655365 NRS655350:NRS655365 OBO655350:OBO655365 OLK655350:OLK655365 OVG655350:OVG655365 PFC655350:PFC655365 POY655350:POY655365 PYU655350:PYU655365 QIQ655350:QIQ655365 QSM655350:QSM655365 RCI655350:RCI655365 RME655350:RME655365 RWA655350:RWA655365 SFW655350:SFW655365 SPS655350:SPS655365 SZO655350:SZO655365 TJK655350:TJK655365 TTG655350:TTG655365 UDC655350:UDC655365 UMY655350:UMY655365 UWU655350:UWU655365 VGQ655350:VGQ655365 VQM655350:VQM655365 WAI655350:WAI655365 WKE655350:WKE655365 WUA655350:WUA655365 H720886:H720901 HO720886:HO720901 RK720886:RK720901 ABG720886:ABG720901 ALC720886:ALC720901 AUY720886:AUY720901 BEU720886:BEU720901 BOQ720886:BOQ720901 BYM720886:BYM720901 CII720886:CII720901 CSE720886:CSE720901 DCA720886:DCA720901 DLW720886:DLW720901 DVS720886:DVS720901 EFO720886:EFO720901 EPK720886:EPK720901 EZG720886:EZG720901 FJC720886:FJC720901 FSY720886:FSY720901 GCU720886:GCU720901 GMQ720886:GMQ720901 GWM720886:GWM720901 HGI720886:HGI720901 HQE720886:HQE720901 IAA720886:IAA720901 IJW720886:IJW720901 ITS720886:ITS720901 JDO720886:JDO720901 JNK720886:JNK720901 JXG720886:JXG720901 KHC720886:KHC720901 KQY720886:KQY720901 LAU720886:LAU720901 LKQ720886:LKQ720901 LUM720886:LUM720901 MEI720886:MEI720901 MOE720886:MOE720901 MYA720886:MYA720901 NHW720886:NHW720901 NRS720886:NRS720901 OBO720886:OBO720901 OLK720886:OLK720901 OVG720886:OVG720901 PFC720886:PFC720901 POY720886:POY720901 PYU720886:PYU720901 QIQ720886:QIQ720901 QSM720886:QSM720901 RCI720886:RCI720901 RME720886:RME720901 RWA720886:RWA720901 SFW720886:SFW720901 SPS720886:SPS720901 SZO720886:SZO720901 TJK720886:TJK720901 TTG720886:TTG720901 UDC720886:UDC720901 UMY720886:UMY720901 UWU720886:UWU720901 VGQ720886:VGQ720901 VQM720886:VQM720901 WAI720886:WAI720901 WKE720886:WKE720901 WUA720886:WUA720901 H786422:H786437 HO786422:HO786437 RK786422:RK786437 ABG786422:ABG786437 ALC786422:ALC786437 AUY786422:AUY786437 BEU786422:BEU786437 BOQ786422:BOQ786437 BYM786422:BYM786437 CII786422:CII786437 CSE786422:CSE786437 DCA786422:DCA786437 DLW786422:DLW786437 DVS786422:DVS786437 EFO786422:EFO786437 EPK786422:EPK786437 EZG786422:EZG786437 FJC786422:FJC786437 FSY786422:FSY786437 GCU786422:GCU786437 GMQ786422:GMQ786437 GWM786422:GWM786437 HGI786422:HGI786437 HQE786422:HQE786437 IAA786422:IAA786437 IJW786422:IJW786437 ITS786422:ITS786437 JDO786422:JDO786437 JNK786422:JNK786437 JXG786422:JXG786437 KHC786422:KHC786437 KQY786422:KQY786437 LAU786422:LAU786437 LKQ786422:LKQ786437 LUM786422:LUM786437 MEI786422:MEI786437 MOE786422:MOE786437 MYA786422:MYA786437 NHW786422:NHW786437 NRS786422:NRS786437 OBO786422:OBO786437 OLK786422:OLK786437 OVG786422:OVG786437 PFC786422:PFC786437 POY786422:POY786437 PYU786422:PYU786437 QIQ786422:QIQ786437 QSM786422:QSM786437 RCI786422:RCI786437 RME786422:RME786437 RWA786422:RWA786437 SFW786422:SFW786437 SPS786422:SPS786437 SZO786422:SZO786437 TJK786422:TJK786437 TTG786422:TTG786437 UDC786422:UDC786437 UMY786422:UMY786437 UWU786422:UWU786437 VGQ786422:VGQ786437 VQM786422:VQM786437 WAI786422:WAI786437 WKE786422:WKE786437 WUA786422:WUA786437 H851958:H851973 HO851958:HO851973 RK851958:RK851973 ABG851958:ABG851973 ALC851958:ALC851973 AUY851958:AUY851973 BEU851958:BEU851973 BOQ851958:BOQ851973 BYM851958:BYM851973 CII851958:CII851973 CSE851958:CSE851973 DCA851958:DCA851973 DLW851958:DLW851973 DVS851958:DVS851973 EFO851958:EFO851973 EPK851958:EPK851973 EZG851958:EZG851973 FJC851958:FJC851973 FSY851958:FSY851973 GCU851958:GCU851973 GMQ851958:GMQ851973 GWM851958:GWM851973 HGI851958:HGI851973 HQE851958:HQE851973 IAA851958:IAA851973 IJW851958:IJW851973 ITS851958:ITS851973 JDO851958:JDO851973 JNK851958:JNK851973 JXG851958:JXG851973 KHC851958:KHC851973 KQY851958:KQY851973 LAU851958:LAU851973 LKQ851958:LKQ851973 LUM851958:LUM851973 MEI851958:MEI851973 MOE851958:MOE851973 MYA851958:MYA851973 NHW851958:NHW851973 NRS851958:NRS851973 OBO851958:OBO851973 OLK851958:OLK851973 OVG851958:OVG851973 PFC851958:PFC851973 POY851958:POY851973 PYU851958:PYU851973 QIQ851958:QIQ851973 QSM851958:QSM851973 RCI851958:RCI851973 RME851958:RME851973 RWA851958:RWA851973 SFW851958:SFW851973 SPS851958:SPS851973 SZO851958:SZO851973 TJK851958:TJK851973 TTG851958:TTG851973 UDC851958:UDC851973 UMY851958:UMY851973 UWU851958:UWU851973 VGQ851958:VGQ851973 VQM851958:VQM851973 WAI851958:WAI851973 WKE851958:WKE851973 WUA851958:WUA851973 H917494:H917509 HO917494:HO917509 RK917494:RK917509 ABG917494:ABG917509 ALC917494:ALC917509 AUY917494:AUY917509 BEU917494:BEU917509 BOQ917494:BOQ917509 BYM917494:BYM917509 CII917494:CII917509 CSE917494:CSE917509 DCA917494:DCA917509 DLW917494:DLW917509 DVS917494:DVS917509 EFO917494:EFO917509 EPK917494:EPK917509 EZG917494:EZG917509 FJC917494:FJC917509 FSY917494:FSY917509 GCU917494:GCU917509 GMQ917494:GMQ917509 GWM917494:GWM917509 HGI917494:HGI917509 HQE917494:HQE917509 IAA917494:IAA917509 IJW917494:IJW917509 ITS917494:ITS917509 JDO917494:JDO917509 JNK917494:JNK917509 JXG917494:JXG917509 KHC917494:KHC917509 KQY917494:KQY917509 LAU917494:LAU917509 LKQ917494:LKQ917509 LUM917494:LUM917509 MEI917494:MEI917509 MOE917494:MOE917509 MYA917494:MYA917509 NHW917494:NHW917509 NRS917494:NRS917509 OBO917494:OBO917509 OLK917494:OLK917509 OVG917494:OVG917509 PFC917494:PFC917509 POY917494:POY917509 PYU917494:PYU917509 QIQ917494:QIQ917509 QSM917494:QSM917509 RCI917494:RCI917509 RME917494:RME917509 RWA917494:RWA917509 SFW917494:SFW917509 SPS917494:SPS917509 SZO917494:SZO917509 TJK917494:TJK917509 TTG917494:TTG917509 UDC917494:UDC917509 UMY917494:UMY917509 UWU917494:UWU917509 VGQ917494:VGQ917509 VQM917494:VQM917509 WAI917494:WAI917509 WKE917494:WKE917509 WUA917494:WUA917509 H983030:H983045 HO983030:HO983045 RK983030:RK983045 ABG983030:ABG983045 ALC983030:ALC983045 AUY983030:AUY983045 BEU983030:BEU983045 BOQ983030:BOQ983045 BYM983030:BYM983045 CII983030:CII983045 CSE983030:CSE983045 DCA983030:DCA983045 DLW983030:DLW983045 DVS983030:DVS983045 EFO983030:EFO983045 EPK983030:EPK983045 EZG983030:EZG983045 FJC983030:FJC983045 FSY983030:FSY983045 GCU983030:GCU983045 GMQ983030:GMQ983045 GWM983030:GWM983045 HGI983030:HGI983045 HQE983030:HQE983045 IAA983030:IAA983045 IJW983030:IJW983045 ITS983030:ITS983045 JDO983030:JDO983045 JNK983030:JNK983045 JXG983030:JXG983045 KHC983030:KHC983045 KQY983030:KQY983045 LAU983030:LAU983045 LKQ983030:LKQ983045 LUM983030:LUM983045 MEI983030:MEI983045 MOE983030:MOE983045 MYA983030:MYA983045 NHW983030:NHW983045 NRS983030:NRS983045 OBO983030:OBO983045 OLK983030:OLK983045 OVG983030:OVG983045 PFC983030:PFC983045 POY983030:POY983045 PYU983030:PYU983045 QIQ983030:QIQ983045 QSM983030:QSM983045 RCI983030:RCI983045 RME983030:RME983045 RWA983030:RWA983045 SFW983030:SFW983045 SPS983030:SPS983045 SZO983030:SZO983045 TJK983030:TJK983045 TTG983030:TTG983045 UDC983030:UDC983045 UMY983030:UMY983045 UWU983030:UWU983045 VGQ983030:VGQ983045 VQM983030:VQM983045 WAI983030:WAI983045 WKE983030:WKE983045 H61 H22:H27 WUA22:WUA27 WKE22:WKE27 WAI22:WAI27 VQM22:VQM27 VGQ22:VGQ27 UWU22:UWU27 UMY22:UMY27 UDC22:UDC27 TTG22:TTG27 TJK22:TJK27 SZO22:SZO27 SPS22:SPS27 SFW22:SFW27 RWA22:RWA27 RME22:RME27 RCI22:RCI27 QSM22:QSM27 QIQ22:QIQ27 PYU22:PYU27 POY22:POY27 PFC22:PFC27 OVG22:OVG27 OLK22:OLK27 OBO22:OBO27 NRS22:NRS27 NHW22:NHW27 MYA22:MYA27 MOE22:MOE27 MEI22:MEI27 LUM22:LUM27 LKQ22:LKQ27 LAU22:LAU27 KQY22:KQY27 KHC22:KHC27 JXG22:JXG27 JNK22:JNK27 JDO22:JDO27 ITS22:ITS27 IJW22:IJW27 IAA22:IAA27 HQE22:HQE27 HGI22:HGI27 GWM22:GWM27 GMQ22:GMQ27 GCU22:GCU27 FSY22:FSY27 FJC22:FJC27 EZG22:EZG27 EPK22:EPK27 EFO22:EFO27 DVS22:DVS27 DLW22:DLW27 DCA22:DCA27 CSE22:CSE27 CII22:CII27 BYM22:BYM27 BOQ22:BOQ27 BEU22:BEU27 AUY22:AUY27 ALC22:ALC27 ABG22:ABG27 RK22:RK27 HO22:HO27 HO29:HO38 H64:H68" xr:uid="{3A3F4AA6-518C-40CB-86D1-FE74AB32C50F}">
      <formula1>fuenteRecursos</formula1>
    </dataValidation>
    <dataValidation type="list" allowBlank="1" showInputMessage="1" showErrorMessage="1" sqref="D65395:D65504 HL65395:HL65504 RH65395:RH65504 ABD65395:ABD65504 AKZ65395:AKZ65504 AUV65395:AUV65504 BER65395:BER65504 BON65395:BON65504 BYJ65395:BYJ65504 CIF65395:CIF65504 CSB65395:CSB65504 DBX65395:DBX65504 DLT65395:DLT65504 DVP65395:DVP65504 EFL65395:EFL65504 EPH65395:EPH65504 EZD65395:EZD65504 FIZ65395:FIZ65504 FSV65395:FSV65504 GCR65395:GCR65504 GMN65395:GMN65504 GWJ65395:GWJ65504 HGF65395:HGF65504 HQB65395:HQB65504 HZX65395:HZX65504 IJT65395:IJT65504 ITP65395:ITP65504 JDL65395:JDL65504 JNH65395:JNH65504 JXD65395:JXD65504 KGZ65395:KGZ65504 KQV65395:KQV65504 LAR65395:LAR65504 LKN65395:LKN65504 LUJ65395:LUJ65504 MEF65395:MEF65504 MOB65395:MOB65504 MXX65395:MXX65504 NHT65395:NHT65504 NRP65395:NRP65504 OBL65395:OBL65504 OLH65395:OLH65504 OVD65395:OVD65504 PEZ65395:PEZ65504 POV65395:POV65504 PYR65395:PYR65504 QIN65395:QIN65504 QSJ65395:QSJ65504 RCF65395:RCF65504 RMB65395:RMB65504 RVX65395:RVX65504 SFT65395:SFT65504 SPP65395:SPP65504 SZL65395:SZL65504 TJH65395:TJH65504 TTD65395:TTD65504 UCZ65395:UCZ65504 UMV65395:UMV65504 UWR65395:UWR65504 VGN65395:VGN65504 VQJ65395:VQJ65504 WAF65395:WAF65504 WKB65395:WKB65504 WTX65395:WTX65504 D130931:D131040 HL130931:HL131040 RH130931:RH131040 ABD130931:ABD131040 AKZ130931:AKZ131040 AUV130931:AUV131040 BER130931:BER131040 BON130931:BON131040 BYJ130931:BYJ131040 CIF130931:CIF131040 CSB130931:CSB131040 DBX130931:DBX131040 DLT130931:DLT131040 DVP130931:DVP131040 EFL130931:EFL131040 EPH130931:EPH131040 EZD130931:EZD131040 FIZ130931:FIZ131040 FSV130931:FSV131040 GCR130931:GCR131040 GMN130931:GMN131040 GWJ130931:GWJ131040 HGF130931:HGF131040 HQB130931:HQB131040 HZX130931:HZX131040 IJT130931:IJT131040 ITP130931:ITP131040 JDL130931:JDL131040 JNH130931:JNH131040 JXD130931:JXD131040 KGZ130931:KGZ131040 KQV130931:KQV131040 LAR130931:LAR131040 LKN130931:LKN131040 LUJ130931:LUJ131040 MEF130931:MEF131040 MOB130931:MOB131040 MXX130931:MXX131040 NHT130931:NHT131040 NRP130931:NRP131040 OBL130931:OBL131040 OLH130931:OLH131040 OVD130931:OVD131040 PEZ130931:PEZ131040 POV130931:POV131040 PYR130931:PYR131040 QIN130931:QIN131040 QSJ130931:QSJ131040 RCF130931:RCF131040 RMB130931:RMB131040 RVX130931:RVX131040 SFT130931:SFT131040 SPP130931:SPP131040 SZL130931:SZL131040 TJH130931:TJH131040 TTD130931:TTD131040 UCZ130931:UCZ131040 UMV130931:UMV131040 UWR130931:UWR131040 VGN130931:VGN131040 VQJ130931:VQJ131040 WAF130931:WAF131040 WKB130931:WKB131040 WTX130931:WTX131040 D196467:D196576 HL196467:HL196576 RH196467:RH196576 ABD196467:ABD196576 AKZ196467:AKZ196576 AUV196467:AUV196576 BER196467:BER196576 BON196467:BON196576 BYJ196467:BYJ196576 CIF196467:CIF196576 CSB196467:CSB196576 DBX196467:DBX196576 DLT196467:DLT196576 DVP196467:DVP196576 EFL196467:EFL196576 EPH196467:EPH196576 EZD196467:EZD196576 FIZ196467:FIZ196576 FSV196467:FSV196576 GCR196467:GCR196576 GMN196467:GMN196576 GWJ196467:GWJ196576 HGF196467:HGF196576 HQB196467:HQB196576 HZX196467:HZX196576 IJT196467:IJT196576 ITP196467:ITP196576 JDL196467:JDL196576 JNH196467:JNH196576 JXD196467:JXD196576 KGZ196467:KGZ196576 KQV196467:KQV196576 LAR196467:LAR196576 LKN196467:LKN196576 LUJ196467:LUJ196576 MEF196467:MEF196576 MOB196467:MOB196576 MXX196467:MXX196576 NHT196467:NHT196576 NRP196467:NRP196576 OBL196467:OBL196576 OLH196467:OLH196576 OVD196467:OVD196576 PEZ196467:PEZ196576 POV196467:POV196576 PYR196467:PYR196576 QIN196467:QIN196576 QSJ196467:QSJ196576 RCF196467:RCF196576 RMB196467:RMB196576 RVX196467:RVX196576 SFT196467:SFT196576 SPP196467:SPP196576 SZL196467:SZL196576 TJH196467:TJH196576 TTD196467:TTD196576 UCZ196467:UCZ196576 UMV196467:UMV196576 UWR196467:UWR196576 VGN196467:VGN196576 VQJ196467:VQJ196576 WAF196467:WAF196576 WKB196467:WKB196576 WTX196467:WTX196576 D262003:D262112 HL262003:HL262112 RH262003:RH262112 ABD262003:ABD262112 AKZ262003:AKZ262112 AUV262003:AUV262112 BER262003:BER262112 BON262003:BON262112 BYJ262003:BYJ262112 CIF262003:CIF262112 CSB262003:CSB262112 DBX262003:DBX262112 DLT262003:DLT262112 DVP262003:DVP262112 EFL262003:EFL262112 EPH262003:EPH262112 EZD262003:EZD262112 FIZ262003:FIZ262112 FSV262003:FSV262112 GCR262003:GCR262112 GMN262003:GMN262112 GWJ262003:GWJ262112 HGF262003:HGF262112 HQB262003:HQB262112 HZX262003:HZX262112 IJT262003:IJT262112 ITP262003:ITP262112 JDL262003:JDL262112 JNH262003:JNH262112 JXD262003:JXD262112 KGZ262003:KGZ262112 KQV262003:KQV262112 LAR262003:LAR262112 LKN262003:LKN262112 LUJ262003:LUJ262112 MEF262003:MEF262112 MOB262003:MOB262112 MXX262003:MXX262112 NHT262003:NHT262112 NRP262003:NRP262112 OBL262003:OBL262112 OLH262003:OLH262112 OVD262003:OVD262112 PEZ262003:PEZ262112 POV262003:POV262112 PYR262003:PYR262112 QIN262003:QIN262112 QSJ262003:QSJ262112 RCF262003:RCF262112 RMB262003:RMB262112 RVX262003:RVX262112 SFT262003:SFT262112 SPP262003:SPP262112 SZL262003:SZL262112 TJH262003:TJH262112 TTD262003:TTD262112 UCZ262003:UCZ262112 UMV262003:UMV262112 UWR262003:UWR262112 VGN262003:VGN262112 VQJ262003:VQJ262112 WAF262003:WAF262112 WKB262003:WKB262112 WTX262003:WTX262112 D327539:D327648 HL327539:HL327648 RH327539:RH327648 ABD327539:ABD327648 AKZ327539:AKZ327648 AUV327539:AUV327648 BER327539:BER327648 BON327539:BON327648 BYJ327539:BYJ327648 CIF327539:CIF327648 CSB327539:CSB327648 DBX327539:DBX327648 DLT327539:DLT327648 DVP327539:DVP327648 EFL327539:EFL327648 EPH327539:EPH327648 EZD327539:EZD327648 FIZ327539:FIZ327648 FSV327539:FSV327648 GCR327539:GCR327648 GMN327539:GMN327648 GWJ327539:GWJ327648 HGF327539:HGF327648 HQB327539:HQB327648 HZX327539:HZX327648 IJT327539:IJT327648 ITP327539:ITP327648 JDL327539:JDL327648 JNH327539:JNH327648 JXD327539:JXD327648 KGZ327539:KGZ327648 KQV327539:KQV327648 LAR327539:LAR327648 LKN327539:LKN327648 LUJ327539:LUJ327648 MEF327539:MEF327648 MOB327539:MOB327648 MXX327539:MXX327648 NHT327539:NHT327648 NRP327539:NRP327648 OBL327539:OBL327648 OLH327539:OLH327648 OVD327539:OVD327648 PEZ327539:PEZ327648 POV327539:POV327648 PYR327539:PYR327648 QIN327539:QIN327648 QSJ327539:QSJ327648 RCF327539:RCF327648 RMB327539:RMB327648 RVX327539:RVX327648 SFT327539:SFT327648 SPP327539:SPP327648 SZL327539:SZL327648 TJH327539:TJH327648 TTD327539:TTD327648 UCZ327539:UCZ327648 UMV327539:UMV327648 UWR327539:UWR327648 VGN327539:VGN327648 VQJ327539:VQJ327648 WAF327539:WAF327648 WKB327539:WKB327648 WTX327539:WTX327648 D393075:D393184 HL393075:HL393184 RH393075:RH393184 ABD393075:ABD393184 AKZ393075:AKZ393184 AUV393075:AUV393184 BER393075:BER393184 BON393075:BON393184 BYJ393075:BYJ393184 CIF393075:CIF393184 CSB393075:CSB393184 DBX393075:DBX393184 DLT393075:DLT393184 DVP393075:DVP393184 EFL393075:EFL393184 EPH393075:EPH393184 EZD393075:EZD393184 FIZ393075:FIZ393184 FSV393075:FSV393184 GCR393075:GCR393184 GMN393075:GMN393184 GWJ393075:GWJ393184 HGF393075:HGF393184 HQB393075:HQB393184 HZX393075:HZX393184 IJT393075:IJT393184 ITP393075:ITP393184 JDL393075:JDL393184 JNH393075:JNH393184 JXD393075:JXD393184 KGZ393075:KGZ393184 KQV393075:KQV393184 LAR393075:LAR393184 LKN393075:LKN393184 LUJ393075:LUJ393184 MEF393075:MEF393184 MOB393075:MOB393184 MXX393075:MXX393184 NHT393075:NHT393184 NRP393075:NRP393184 OBL393075:OBL393184 OLH393075:OLH393184 OVD393075:OVD393184 PEZ393075:PEZ393184 POV393075:POV393184 PYR393075:PYR393184 QIN393075:QIN393184 QSJ393075:QSJ393184 RCF393075:RCF393184 RMB393075:RMB393184 RVX393075:RVX393184 SFT393075:SFT393184 SPP393075:SPP393184 SZL393075:SZL393184 TJH393075:TJH393184 TTD393075:TTD393184 UCZ393075:UCZ393184 UMV393075:UMV393184 UWR393075:UWR393184 VGN393075:VGN393184 VQJ393075:VQJ393184 WAF393075:WAF393184 WKB393075:WKB393184 WTX393075:WTX393184 D458611:D458720 HL458611:HL458720 RH458611:RH458720 ABD458611:ABD458720 AKZ458611:AKZ458720 AUV458611:AUV458720 BER458611:BER458720 BON458611:BON458720 BYJ458611:BYJ458720 CIF458611:CIF458720 CSB458611:CSB458720 DBX458611:DBX458720 DLT458611:DLT458720 DVP458611:DVP458720 EFL458611:EFL458720 EPH458611:EPH458720 EZD458611:EZD458720 FIZ458611:FIZ458720 FSV458611:FSV458720 GCR458611:GCR458720 GMN458611:GMN458720 GWJ458611:GWJ458720 HGF458611:HGF458720 HQB458611:HQB458720 HZX458611:HZX458720 IJT458611:IJT458720 ITP458611:ITP458720 JDL458611:JDL458720 JNH458611:JNH458720 JXD458611:JXD458720 KGZ458611:KGZ458720 KQV458611:KQV458720 LAR458611:LAR458720 LKN458611:LKN458720 LUJ458611:LUJ458720 MEF458611:MEF458720 MOB458611:MOB458720 MXX458611:MXX458720 NHT458611:NHT458720 NRP458611:NRP458720 OBL458611:OBL458720 OLH458611:OLH458720 OVD458611:OVD458720 PEZ458611:PEZ458720 POV458611:POV458720 PYR458611:PYR458720 QIN458611:QIN458720 QSJ458611:QSJ458720 RCF458611:RCF458720 RMB458611:RMB458720 RVX458611:RVX458720 SFT458611:SFT458720 SPP458611:SPP458720 SZL458611:SZL458720 TJH458611:TJH458720 TTD458611:TTD458720 UCZ458611:UCZ458720 UMV458611:UMV458720 UWR458611:UWR458720 VGN458611:VGN458720 VQJ458611:VQJ458720 WAF458611:WAF458720 WKB458611:WKB458720 WTX458611:WTX458720 D524147:D524256 HL524147:HL524256 RH524147:RH524256 ABD524147:ABD524256 AKZ524147:AKZ524256 AUV524147:AUV524256 BER524147:BER524256 BON524147:BON524256 BYJ524147:BYJ524256 CIF524147:CIF524256 CSB524147:CSB524256 DBX524147:DBX524256 DLT524147:DLT524256 DVP524147:DVP524256 EFL524147:EFL524256 EPH524147:EPH524256 EZD524147:EZD524256 FIZ524147:FIZ524256 FSV524147:FSV524256 GCR524147:GCR524256 GMN524147:GMN524256 GWJ524147:GWJ524256 HGF524147:HGF524256 HQB524147:HQB524256 HZX524147:HZX524256 IJT524147:IJT524256 ITP524147:ITP524256 JDL524147:JDL524256 JNH524147:JNH524256 JXD524147:JXD524256 KGZ524147:KGZ524256 KQV524147:KQV524256 LAR524147:LAR524256 LKN524147:LKN524256 LUJ524147:LUJ524256 MEF524147:MEF524256 MOB524147:MOB524256 MXX524147:MXX524256 NHT524147:NHT524256 NRP524147:NRP524256 OBL524147:OBL524256 OLH524147:OLH524256 OVD524147:OVD524256 PEZ524147:PEZ524256 POV524147:POV524256 PYR524147:PYR524256 QIN524147:QIN524256 QSJ524147:QSJ524256 RCF524147:RCF524256 RMB524147:RMB524256 RVX524147:RVX524256 SFT524147:SFT524256 SPP524147:SPP524256 SZL524147:SZL524256 TJH524147:TJH524256 TTD524147:TTD524256 UCZ524147:UCZ524256 UMV524147:UMV524256 UWR524147:UWR524256 VGN524147:VGN524256 VQJ524147:VQJ524256 WAF524147:WAF524256 WKB524147:WKB524256 WTX524147:WTX524256 D589683:D589792 HL589683:HL589792 RH589683:RH589792 ABD589683:ABD589792 AKZ589683:AKZ589792 AUV589683:AUV589792 BER589683:BER589792 BON589683:BON589792 BYJ589683:BYJ589792 CIF589683:CIF589792 CSB589683:CSB589792 DBX589683:DBX589792 DLT589683:DLT589792 DVP589683:DVP589792 EFL589683:EFL589792 EPH589683:EPH589792 EZD589683:EZD589792 FIZ589683:FIZ589792 FSV589683:FSV589792 GCR589683:GCR589792 GMN589683:GMN589792 GWJ589683:GWJ589792 HGF589683:HGF589792 HQB589683:HQB589792 HZX589683:HZX589792 IJT589683:IJT589792 ITP589683:ITP589792 JDL589683:JDL589792 JNH589683:JNH589792 JXD589683:JXD589792 KGZ589683:KGZ589792 KQV589683:KQV589792 LAR589683:LAR589792 LKN589683:LKN589792 LUJ589683:LUJ589792 MEF589683:MEF589792 MOB589683:MOB589792 MXX589683:MXX589792 NHT589683:NHT589792 NRP589683:NRP589792 OBL589683:OBL589792 OLH589683:OLH589792 OVD589683:OVD589792 PEZ589683:PEZ589792 POV589683:POV589792 PYR589683:PYR589792 QIN589683:QIN589792 QSJ589683:QSJ589792 RCF589683:RCF589792 RMB589683:RMB589792 RVX589683:RVX589792 SFT589683:SFT589792 SPP589683:SPP589792 SZL589683:SZL589792 TJH589683:TJH589792 TTD589683:TTD589792 UCZ589683:UCZ589792 UMV589683:UMV589792 UWR589683:UWR589792 VGN589683:VGN589792 VQJ589683:VQJ589792 WAF589683:WAF589792 WKB589683:WKB589792 WTX589683:WTX589792 D655219:D655328 HL655219:HL655328 RH655219:RH655328 ABD655219:ABD655328 AKZ655219:AKZ655328 AUV655219:AUV655328 BER655219:BER655328 BON655219:BON655328 BYJ655219:BYJ655328 CIF655219:CIF655328 CSB655219:CSB655328 DBX655219:DBX655328 DLT655219:DLT655328 DVP655219:DVP655328 EFL655219:EFL655328 EPH655219:EPH655328 EZD655219:EZD655328 FIZ655219:FIZ655328 FSV655219:FSV655328 GCR655219:GCR655328 GMN655219:GMN655328 GWJ655219:GWJ655328 HGF655219:HGF655328 HQB655219:HQB655328 HZX655219:HZX655328 IJT655219:IJT655328 ITP655219:ITP655328 JDL655219:JDL655328 JNH655219:JNH655328 JXD655219:JXD655328 KGZ655219:KGZ655328 KQV655219:KQV655328 LAR655219:LAR655328 LKN655219:LKN655328 LUJ655219:LUJ655328 MEF655219:MEF655328 MOB655219:MOB655328 MXX655219:MXX655328 NHT655219:NHT655328 NRP655219:NRP655328 OBL655219:OBL655328 OLH655219:OLH655328 OVD655219:OVD655328 PEZ655219:PEZ655328 POV655219:POV655328 PYR655219:PYR655328 QIN655219:QIN655328 QSJ655219:QSJ655328 RCF655219:RCF655328 RMB655219:RMB655328 RVX655219:RVX655328 SFT655219:SFT655328 SPP655219:SPP655328 SZL655219:SZL655328 TJH655219:TJH655328 TTD655219:TTD655328 UCZ655219:UCZ655328 UMV655219:UMV655328 UWR655219:UWR655328 VGN655219:VGN655328 VQJ655219:VQJ655328 WAF655219:WAF655328 WKB655219:WKB655328 WTX655219:WTX655328 D720755:D720864 HL720755:HL720864 RH720755:RH720864 ABD720755:ABD720864 AKZ720755:AKZ720864 AUV720755:AUV720864 BER720755:BER720864 BON720755:BON720864 BYJ720755:BYJ720864 CIF720755:CIF720864 CSB720755:CSB720864 DBX720755:DBX720864 DLT720755:DLT720864 DVP720755:DVP720864 EFL720755:EFL720864 EPH720755:EPH720864 EZD720755:EZD720864 FIZ720755:FIZ720864 FSV720755:FSV720864 GCR720755:GCR720864 GMN720755:GMN720864 GWJ720755:GWJ720864 HGF720755:HGF720864 HQB720755:HQB720864 HZX720755:HZX720864 IJT720755:IJT720864 ITP720755:ITP720864 JDL720755:JDL720864 JNH720755:JNH720864 JXD720755:JXD720864 KGZ720755:KGZ720864 KQV720755:KQV720864 LAR720755:LAR720864 LKN720755:LKN720864 LUJ720755:LUJ720864 MEF720755:MEF720864 MOB720755:MOB720864 MXX720755:MXX720864 NHT720755:NHT720864 NRP720755:NRP720864 OBL720755:OBL720864 OLH720755:OLH720864 OVD720755:OVD720864 PEZ720755:PEZ720864 POV720755:POV720864 PYR720755:PYR720864 QIN720755:QIN720864 QSJ720755:QSJ720864 RCF720755:RCF720864 RMB720755:RMB720864 RVX720755:RVX720864 SFT720755:SFT720864 SPP720755:SPP720864 SZL720755:SZL720864 TJH720755:TJH720864 TTD720755:TTD720864 UCZ720755:UCZ720864 UMV720755:UMV720864 UWR720755:UWR720864 VGN720755:VGN720864 VQJ720755:VQJ720864 WAF720755:WAF720864 WKB720755:WKB720864 WTX720755:WTX720864 D786291:D786400 HL786291:HL786400 RH786291:RH786400 ABD786291:ABD786400 AKZ786291:AKZ786400 AUV786291:AUV786400 BER786291:BER786400 BON786291:BON786400 BYJ786291:BYJ786400 CIF786291:CIF786400 CSB786291:CSB786400 DBX786291:DBX786400 DLT786291:DLT786400 DVP786291:DVP786400 EFL786291:EFL786400 EPH786291:EPH786400 EZD786291:EZD786400 FIZ786291:FIZ786400 FSV786291:FSV786400 GCR786291:GCR786400 GMN786291:GMN786400 GWJ786291:GWJ786400 HGF786291:HGF786400 HQB786291:HQB786400 HZX786291:HZX786400 IJT786291:IJT786400 ITP786291:ITP786400 JDL786291:JDL786400 JNH786291:JNH786400 JXD786291:JXD786400 KGZ786291:KGZ786400 KQV786291:KQV786400 LAR786291:LAR786400 LKN786291:LKN786400 LUJ786291:LUJ786400 MEF786291:MEF786400 MOB786291:MOB786400 MXX786291:MXX786400 NHT786291:NHT786400 NRP786291:NRP786400 OBL786291:OBL786400 OLH786291:OLH786400 OVD786291:OVD786400 PEZ786291:PEZ786400 POV786291:POV786400 PYR786291:PYR786400 QIN786291:QIN786400 QSJ786291:QSJ786400 RCF786291:RCF786400 RMB786291:RMB786400 RVX786291:RVX786400 SFT786291:SFT786400 SPP786291:SPP786400 SZL786291:SZL786400 TJH786291:TJH786400 TTD786291:TTD786400 UCZ786291:UCZ786400 UMV786291:UMV786400 UWR786291:UWR786400 VGN786291:VGN786400 VQJ786291:VQJ786400 WAF786291:WAF786400 WKB786291:WKB786400 WTX786291:WTX786400 D851827:D851936 HL851827:HL851936 RH851827:RH851936 ABD851827:ABD851936 AKZ851827:AKZ851936 AUV851827:AUV851936 BER851827:BER851936 BON851827:BON851936 BYJ851827:BYJ851936 CIF851827:CIF851936 CSB851827:CSB851936 DBX851827:DBX851936 DLT851827:DLT851936 DVP851827:DVP851936 EFL851827:EFL851936 EPH851827:EPH851936 EZD851827:EZD851936 FIZ851827:FIZ851936 FSV851827:FSV851936 GCR851827:GCR851936 GMN851827:GMN851936 GWJ851827:GWJ851936 HGF851827:HGF851936 HQB851827:HQB851936 HZX851827:HZX851936 IJT851827:IJT851936 ITP851827:ITP851936 JDL851827:JDL851936 JNH851827:JNH851936 JXD851827:JXD851936 KGZ851827:KGZ851936 KQV851827:KQV851936 LAR851827:LAR851936 LKN851827:LKN851936 LUJ851827:LUJ851936 MEF851827:MEF851936 MOB851827:MOB851936 MXX851827:MXX851936 NHT851827:NHT851936 NRP851827:NRP851936 OBL851827:OBL851936 OLH851827:OLH851936 OVD851827:OVD851936 PEZ851827:PEZ851936 POV851827:POV851936 PYR851827:PYR851936 QIN851827:QIN851936 QSJ851827:QSJ851936 RCF851827:RCF851936 RMB851827:RMB851936 RVX851827:RVX851936 SFT851827:SFT851936 SPP851827:SPP851936 SZL851827:SZL851936 TJH851827:TJH851936 TTD851827:TTD851936 UCZ851827:UCZ851936 UMV851827:UMV851936 UWR851827:UWR851936 VGN851827:VGN851936 VQJ851827:VQJ851936 WAF851827:WAF851936 WKB851827:WKB851936 WTX851827:WTX851936 D917363:D917472 HL917363:HL917472 RH917363:RH917472 ABD917363:ABD917472 AKZ917363:AKZ917472 AUV917363:AUV917472 BER917363:BER917472 BON917363:BON917472 BYJ917363:BYJ917472 CIF917363:CIF917472 CSB917363:CSB917472 DBX917363:DBX917472 DLT917363:DLT917472 DVP917363:DVP917472 EFL917363:EFL917472 EPH917363:EPH917472 EZD917363:EZD917472 FIZ917363:FIZ917472 FSV917363:FSV917472 GCR917363:GCR917472 GMN917363:GMN917472 GWJ917363:GWJ917472 HGF917363:HGF917472 HQB917363:HQB917472 HZX917363:HZX917472 IJT917363:IJT917472 ITP917363:ITP917472 JDL917363:JDL917472 JNH917363:JNH917472 JXD917363:JXD917472 KGZ917363:KGZ917472 KQV917363:KQV917472 LAR917363:LAR917472 LKN917363:LKN917472 LUJ917363:LUJ917472 MEF917363:MEF917472 MOB917363:MOB917472 MXX917363:MXX917472 NHT917363:NHT917472 NRP917363:NRP917472 OBL917363:OBL917472 OLH917363:OLH917472 OVD917363:OVD917472 PEZ917363:PEZ917472 POV917363:POV917472 PYR917363:PYR917472 QIN917363:QIN917472 QSJ917363:QSJ917472 RCF917363:RCF917472 RMB917363:RMB917472 RVX917363:RVX917472 SFT917363:SFT917472 SPP917363:SPP917472 SZL917363:SZL917472 TJH917363:TJH917472 TTD917363:TTD917472 UCZ917363:UCZ917472 UMV917363:UMV917472 UWR917363:UWR917472 VGN917363:VGN917472 VQJ917363:VQJ917472 WAF917363:WAF917472 WKB917363:WKB917472 WTX917363:WTX917472 D982899:D983008 HL982899:HL983008 RH982899:RH983008 ABD982899:ABD983008 AKZ982899:AKZ983008 AUV982899:AUV983008 BER982899:BER983008 BON982899:BON983008 BYJ982899:BYJ983008 CIF982899:CIF983008 CSB982899:CSB983008 DBX982899:DBX983008 DLT982899:DLT983008 DVP982899:DVP983008 EFL982899:EFL983008 EPH982899:EPH983008 EZD982899:EZD983008 FIZ982899:FIZ983008 FSV982899:FSV983008 GCR982899:GCR983008 GMN982899:GMN983008 GWJ982899:GWJ983008 HGF982899:HGF983008 HQB982899:HQB983008 HZX982899:HZX983008 IJT982899:IJT983008 ITP982899:ITP983008 JDL982899:JDL983008 JNH982899:JNH983008 JXD982899:JXD983008 KGZ982899:KGZ983008 KQV982899:KQV983008 LAR982899:LAR983008 LKN982899:LKN983008 LUJ982899:LUJ983008 MEF982899:MEF983008 MOB982899:MOB983008 MXX982899:MXX983008 NHT982899:NHT983008 NRP982899:NRP983008 OBL982899:OBL983008 OLH982899:OLH983008 OVD982899:OVD983008 PEZ982899:PEZ983008 POV982899:POV983008 PYR982899:PYR983008 QIN982899:QIN983008 QSJ982899:QSJ983008 RCF982899:RCF983008 RMB982899:RMB983008 RVX982899:RVX983008 SFT982899:SFT983008 SPP982899:SPP983008 SZL982899:SZL983008 TJH982899:TJH983008 TTD982899:TTD983008 UCZ982899:UCZ983008 UMV982899:UMV983008 UWR982899:UWR983008 VGN982899:VGN983008 VQJ982899:VQJ983008 WAF982899:WAF983008 WKB982899:WKB983008 WTX982899:WTX983008 D1048435:D1048576 HL1048435:HL1048576 RH1048435:RH1048576 ABD1048435:ABD1048576 AKZ1048435:AKZ1048576 AUV1048435:AUV1048576 BER1048435:BER1048576 BON1048435:BON1048576 BYJ1048435:BYJ1048576 CIF1048435:CIF1048576 CSB1048435:CSB1048576 DBX1048435:DBX1048576 DLT1048435:DLT1048576 DVP1048435:DVP1048576 EFL1048435:EFL1048576 EPH1048435:EPH1048576 EZD1048435:EZD1048576 FIZ1048435:FIZ1048576 FSV1048435:FSV1048576 GCR1048435:GCR1048576 GMN1048435:GMN1048576 GWJ1048435:GWJ1048576 HGF1048435:HGF1048576 HQB1048435:HQB1048576 HZX1048435:HZX1048576 IJT1048435:IJT1048576 ITP1048435:ITP1048576 JDL1048435:JDL1048576 JNH1048435:JNH1048576 JXD1048435:JXD1048576 KGZ1048435:KGZ1048576 KQV1048435:KQV1048576 LAR1048435:LAR1048576 LKN1048435:LKN1048576 LUJ1048435:LUJ1048576 MEF1048435:MEF1048576 MOB1048435:MOB1048576 MXX1048435:MXX1048576 NHT1048435:NHT1048576 NRP1048435:NRP1048576 OBL1048435:OBL1048576 OLH1048435:OLH1048576 OVD1048435:OVD1048576 PEZ1048435:PEZ1048576 POV1048435:POV1048576 PYR1048435:PYR1048576 QIN1048435:QIN1048576 QSJ1048435:QSJ1048576 RCF1048435:RCF1048576 RMB1048435:RMB1048576 RVX1048435:RVX1048576 SFT1048435:SFT1048576 SPP1048435:SPP1048576 SZL1048435:SZL1048576 TJH1048435:TJH1048576 TTD1048435:TTD1048576 UCZ1048435:UCZ1048576 UMV1048435:UMV1048576 UWR1048435:UWR1048576 VGN1048435:VGN1048576 VQJ1048435:VQJ1048576 WAF1048435:WAF1048576 WKB1048435:WKB1048576 WTX1048435:WTX1048576 HG65395:HG65504 RC65395:RC65504 AAY65395:AAY65504 AKU65395:AKU65504 AUQ65395:AUQ65504 BEM65395:BEM65504 BOI65395:BOI65504 BYE65395:BYE65504 CIA65395:CIA65504 CRW65395:CRW65504 DBS65395:DBS65504 DLO65395:DLO65504 DVK65395:DVK65504 EFG65395:EFG65504 EPC65395:EPC65504 EYY65395:EYY65504 FIU65395:FIU65504 FSQ65395:FSQ65504 GCM65395:GCM65504 GMI65395:GMI65504 GWE65395:GWE65504 HGA65395:HGA65504 HPW65395:HPW65504 HZS65395:HZS65504 IJO65395:IJO65504 ITK65395:ITK65504 JDG65395:JDG65504 JNC65395:JNC65504 JWY65395:JWY65504 KGU65395:KGU65504 KQQ65395:KQQ65504 LAM65395:LAM65504 LKI65395:LKI65504 LUE65395:LUE65504 MEA65395:MEA65504 MNW65395:MNW65504 MXS65395:MXS65504 NHO65395:NHO65504 NRK65395:NRK65504 OBG65395:OBG65504 OLC65395:OLC65504 OUY65395:OUY65504 PEU65395:PEU65504 POQ65395:POQ65504 PYM65395:PYM65504 QII65395:QII65504 QSE65395:QSE65504 RCA65395:RCA65504 RLW65395:RLW65504 RVS65395:RVS65504 SFO65395:SFO65504 SPK65395:SPK65504 SZG65395:SZG65504 TJC65395:TJC65504 TSY65395:TSY65504 UCU65395:UCU65504 UMQ65395:UMQ65504 UWM65395:UWM65504 VGI65395:VGI65504 VQE65395:VQE65504 WAA65395:WAA65504 WJW65395:WJW65504 WTS65395:WTS65504 XDO65395:XFD65504 HG130931:HG131040 RC130931:RC131040 AAY130931:AAY131040 AKU130931:AKU131040 AUQ130931:AUQ131040 BEM130931:BEM131040 BOI130931:BOI131040 BYE130931:BYE131040 CIA130931:CIA131040 CRW130931:CRW131040 DBS130931:DBS131040 DLO130931:DLO131040 DVK130931:DVK131040 EFG130931:EFG131040 EPC130931:EPC131040 EYY130931:EYY131040 FIU130931:FIU131040 FSQ130931:FSQ131040 GCM130931:GCM131040 GMI130931:GMI131040 GWE130931:GWE131040 HGA130931:HGA131040 HPW130931:HPW131040 HZS130931:HZS131040 IJO130931:IJO131040 ITK130931:ITK131040 JDG130931:JDG131040 JNC130931:JNC131040 JWY130931:JWY131040 KGU130931:KGU131040 KQQ130931:KQQ131040 LAM130931:LAM131040 LKI130931:LKI131040 LUE130931:LUE131040 MEA130931:MEA131040 MNW130931:MNW131040 MXS130931:MXS131040 NHO130931:NHO131040 NRK130931:NRK131040 OBG130931:OBG131040 OLC130931:OLC131040 OUY130931:OUY131040 PEU130931:PEU131040 POQ130931:POQ131040 PYM130931:PYM131040 QII130931:QII131040 QSE130931:QSE131040 RCA130931:RCA131040 RLW130931:RLW131040 RVS130931:RVS131040 SFO130931:SFO131040 SPK130931:SPK131040 SZG130931:SZG131040 TJC130931:TJC131040 TSY130931:TSY131040 UCU130931:UCU131040 UMQ130931:UMQ131040 UWM130931:UWM131040 VGI130931:VGI131040 VQE130931:VQE131040 WAA130931:WAA131040 WJW130931:WJW131040 WTS130931:WTS131040 XDO130931:XFD131040 HG196467:HG196576 RC196467:RC196576 AAY196467:AAY196576 AKU196467:AKU196576 AUQ196467:AUQ196576 BEM196467:BEM196576 BOI196467:BOI196576 BYE196467:BYE196576 CIA196467:CIA196576 CRW196467:CRW196576 DBS196467:DBS196576 DLO196467:DLO196576 DVK196467:DVK196576 EFG196467:EFG196576 EPC196467:EPC196576 EYY196467:EYY196576 FIU196467:FIU196576 FSQ196467:FSQ196576 GCM196467:GCM196576 GMI196467:GMI196576 GWE196467:GWE196576 HGA196467:HGA196576 HPW196467:HPW196576 HZS196467:HZS196576 IJO196467:IJO196576 ITK196467:ITK196576 JDG196467:JDG196576 JNC196467:JNC196576 JWY196467:JWY196576 KGU196467:KGU196576 KQQ196467:KQQ196576 LAM196467:LAM196576 LKI196467:LKI196576 LUE196467:LUE196576 MEA196467:MEA196576 MNW196467:MNW196576 MXS196467:MXS196576 NHO196467:NHO196576 NRK196467:NRK196576 OBG196467:OBG196576 OLC196467:OLC196576 OUY196467:OUY196576 PEU196467:PEU196576 POQ196467:POQ196576 PYM196467:PYM196576 QII196467:QII196576 QSE196467:QSE196576 RCA196467:RCA196576 RLW196467:RLW196576 RVS196467:RVS196576 SFO196467:SFO196576 SPK196467:SPK196576 SZG196467:SZG196576 TJC196467:TJC196576 TSY196467:TSY196576 UCU196467:UCU196576 UMQ196467:UMQ196576 UWM196467:UWM196576 VGI196467:VGI196576 VQE196467:VQE196576 WAA196467:WAA196576 WJW196467:WJW196576 WTS196467:WTS196576 XDO196467:XFD196576 HG262003:HG262112 RC262003:RC262112 AAY262003:AAY262112 AKU262003:AKU262112 AUQ262003:AUQ262112 BEM262003:BEM262112 BOI262003:BOI262112 BYE262003:BYE262112 CIA262003:CIA262112 CRW262003:CRW262112 DBS262003:DBS262112 DLO262003:DLO262112 DVK262003:DVK262112 EFG262003:EFG262112 EPC262003:EPC262112 EYY262003:EYY262112 FIU262003:FIU262112 FSQ262003:FSQ262112 GCM262003:GCM262112 GMI262003:GMI262112 GWE262003:GWE262112 HGA262003:HGA262112 HPW262003:HPW262112 HZS262003:HZS262112 IJO262003:IJO262112 ITK262003:ITK262112 JDG262003:JDG262112 JNC262003:JNC262112 JWY262003:JWY262112 KGU262003:KGU262112 KQQ262003:KQQ262112 LAM262003:LAM262112 LKI262003:LKI262112 LUE262003:LUE262112 MEA262003:MEA262112 MNW262003:MNW262112 MXS262003:MXS262112 NHO262003:NHO262112 NRK262003:NRK262112 OBG262003:OBG262112 OLC262003:OLC262112 OUY262003:OUY262112 PEU262003:PEU262112 POQ262003:POQ262112 PYM262003:PYM262112 QII262003:QII262112 QSE262003:QSE262112 RCA262003:RCA262112 RLW262003:RLW262112 RVS262003:RVS262112 SFO262003:SFO262112 SPK262003:SPK262112 SZG262003:SZG262112 TJC262003:TJC262112 TSY262003:TSY262112 UCU262003:UCU262112 UMQ262003:UMQ262112 UWM262003:UWM262112 VGI262003:VGI262112 VQE262003:VQE262112 WAA262003:WAA262112 WJW262003:WJW262112 WTS262003:WTS262112 XDO262003:XFD262112 HG327539:HG327648 RC327539:RC327648 AAY327539:AAY327648 AKU327539:AKU327648 AUQ327539:AUQ327648 BEM327539:BEM327648 BOI327539:BOI327648 BYE327539:BYE327648 CIA327539:CIA327648 CRW327539:CRW327648 DBS327539:DBS327648 DLO327539:DLO327648 DVK327539:DVK327648 EFG327539:EFG327648 EPC327539:EPC327648 EYY327539:EYY327648 FIU327539:FIU327648 FSQ327539:FSQ327648 GCM327539:GCM327648 GMI327539:GMI327648 GWE327539:GWE327648 HGA327539:HGA327648 HPW327539:HPW327648 HZS327539:HZS327648 IJO327539:IJO327648 ITK327539:ITK327648 JDG327539:JDG327648 JNC327539:JNC327648 JWY327539:JWY327648 KGU327539:KGU327648 KQQ327539:KQQ327648 LAM327539:LAM327648 LKI327539:LKI327648 LUE327539:LUE327648 MEA327539:MEA327648 MNW327539:MNW327648 MXS327539:MXS327648 NHO327539:NHO327648 NRK327539:NRK327648 OBG327539:OBG327648 OLC327539:OLC327648 OUY327539:OUY327648 PEU327539:PEU327648 POQ327539:POQ327648 PYM327539:PYM327648 QII327539:QII327648 QSE327539:QSE327648 RCA327539:RCA327648 RLW327539:RLW327648 RVS327539:RVS327648 SFO327539:SFO327648 SPK327539:SPK327648 SZG327539:SZG327648 TJC327539:TJC327648 TSY327539:TSY327648 UCU327539:UCU327648 UMQ327539:UMQ327648 UWM327539:UWM327648 VGI327539:VGI327648 VQE327539:VQE327648 WAA327539:WAA327648 WJW327539:WJW327648 WTS327539:WTS327648 XDO327539:XFD327648 HG393075:HG393184 RC393075:RC393184 AAY393075:AAY393184 AKU393075:AKU393184 AUQ393075:AUQ393184 BEM393075:BEM393184 BOI393075:BOI393184 BYE393075:BYE393184 CIA393075:CIA393184 CRW393075:CRW393184 DBS393075:DBS393184 DLO393075:DLO393184 DVK393075:DVK393184 EFG393075:EFG393184 EPC393075:EPC393184 EYY393075:EYY393184 FIU393075:FIU393184 FSQ393075:FSQ393184 GCM393075:GCM393184 GMI393075:GMI393184 GWE393075:GWE393184 HGA393075:HGA393184 HPW393075:HPW393184 HZS393075:HZS393184 IJO393075:IJO393184 ITK393075:ITK393184 JDG393075:JDG393184 JNC393075:JNC393184 JWY393075:JWY393184 KGU393075:KGU393184 KQQ393075:KQQ393184 LAM393075:LAM393184 LKI393075:LKI393184 LUE393075:LUE393184 MEA393075:MEA393184 MNW393075:MNW393184 MXS393075:MXS393184 NHO393075:NHO393184 NRK393075:NRK393184 OBG393075:OBG393184 OLC393075:OLC393184 OUY393075:OUY393184 PEU393075:PEU393184 POQ393075:POQ393184 PYM393075:PYM393184 QII393075:QII393184 QSE393075:QSE393184 RCA393075:RCA393184 RLW393075:RLW393184 RVS393075:RVS393184 SFO393075:SFO393184 SPK393075:SPK393184 SZG393075:SZG393184 TJC393075:TJC393184 TSY393075:TSY393184 UCU393075:UCU393184 UMQ393075:UMQ393184 UWM393075:UWM393184 VGI393075:VGI393184 VQE393075:VQE393184 WAA393075:WAA393184 WJW393075:WJW393184 WTS393075:WTS393184 XDO393075:XFD393184 HG458611:HG458720 RC458611:RC458720 AAY458611:AAY458720 AKU458611:AKU458720 AUQ458611:AUQ458720 BEM458611:BEM458720 BOI458611:BOI458720 BYE458611:BYE458720 CIA458611:CIA458720 CRW458611:CRW458720 DBS458611:DBS458720 DLO458611:DLO458720 DVK458611:DVK458720 EFG458611:EFG458720 EPC458611:EPC458720 EYY458611:EYY458720 FIU458611:FIU458720 FSQ458611:FSQ458720 GCM458611:GCM458720 GMI458611:GMI458720 GWE458611:GWE458720 HGA458611:HGA458720 HPW458611:HPW458720 HZS458611:HZS458720 IJO458611:IJO458720 ITK458611:ITK458720 JDG458611:JDG458720 JNC458611:JNC458720 JWY458611:JWY458720 KGU458611:KGU458720 KQQ458611:KQQ458720 LAM458611:LAM458720 LKI458611:LKI458720 LUE458611:LUE458720 MEA458611:MEA458720 MNW458611:MNW458720 MXS458611:MXS458720 NHO458611:NHO458720 NRK458611:NRK458720 OBG458611:OBG458720 OLC458611:OLC458720 OUY458611:OUY458720 PEU458611:PEU458720 POQ458611:POQ458720 PYM458611:PYM458720 QII458611:QII458720 QSE458611:QSE458720 RCA458611:RCA458720 RLW458611:RLW458720 RVS458611:RVS458720 SFO458611:SFO458720 SPK458611:SPK458720 SZG458611:SZG458720 TJC458611:TJC458720 TSY458611:TSY458720 UCU458611:UCU458720 UMQ458611:UMQ458720 UWM458611:UWM458720 VGI458611:VGI458720 VQE458611:VQE458720 WAA458611:WAA458720 WJW458611:WJW458720 WTS458611:WTS458720 XDO458611:XFD458720 HG524147:HG524256 RC524147:RC524256 AAY524147:AAY524256 AKU524147:AKU524256 AUQ524147:AUQ524256 BEM524147:BEM524256 BOI524147:BOI524256 BYE524147:BYE524256 CIA524147:CIA524256 CRW524147:CRW524256 DBS524147:DBS524256 DLO524147:DLO524256 DVK524147:DVK524256 EFG524147:EFG524256 EPC524147:EPC524256 EYY524147:EYY524256 FIU524147:FIU524256 FSQ524147:FSQ524256 GCM524147:GCM524256 GMI524147:GMI524256 GWE524147:GWE524256 HGA524147:HGA524256 HPW524147:HPW524256 HZS524147:HZS524256 IJO524147:IJO524256 ITK524147:ITK524256 JDG524147:JDG524256 JNC524147:JNC524256 JWY524147:JWY524256 KGU524147:KGU524256 KQQ524147:KQQ524256 LAM524147:LAM524256 LKI524147:LKI524256 LUE524147:LUE524256 MEA524147:MEA524256 MNW524147:MNW524256 MXS524147:MXS524256 NHO524147:NHO524256 NRK524147:NRK524256 OBG524147:OBG524256 OLC524147:OLC524256 OUY524147:OUY524256 PEU524147:PEU524256 POQ524147:POQ524256 PYM524147:PYM524256 QII524147:QII524256 QSE524147:QSE524256 RCA524147:RCA524256 RLW524147:RLW524256 RVS524147:RVS524256 SFO524147:SFO524256 SPK524147:SPK524256 SZG524147:SZG524256 TJC524147:TJC524256 TSY524147:TSY524256 UCU524147:UCU524256 UMQ524147:UMQ524256 UWM524147:UWM524256 VGI524147:VGI524256 VQE524147:VQE524256 WAA524147:WAA524256 WJW524147:WJW524256 WTS524147:WTS524256 XDO524147:XFD524256 HG589683:HG589792 RC589683:RC589792 AAY589683:AAY589792 AKU589683:AKU589792 AUQ589683:AUQ589792 BEM589683:BEM589792 BOI589683:BOI589792 BYE589683:BYE589792 CIA589683:CIA589792 CRW589683:CRW589792 DBS589683:DBS589792 DLO589683:DLO589792 DVK589683:DVK589792 EFG589683:EFG589792 EPC589683:EPC589792 EYY589683:EYY589792 FIU589683:FIU589792 FSQ589683:FSQ589792 GCM589683:GCM589792 GMI589683:GMI589792 GWE589683:GWE589792 HGA589683:HGA589792 HPW589683:HPW589792 HZS589683:HZS589792 IJO589683:IJO589792 ITK589683:ITK589792 JDG589683:JDG589792 JNC589683:JNC589792 JWY589683:JWY589792 KGU589683:KGU589792 KQQ589683:KQQ589792 LAM589683:LAM589792 LKI589683:LKI589792 LUE589683:LUE589792 MEA589683:MEA589792 MNW589683:MNW589792 MXS589683:MXS589792 NHO589683:NHO589792 NRK589683:NRK589792 OBG589683:OBG589792 OLC589683:OLC589792 OUY589683:OUY589792 PEU589683:PEU589792 POQ589683:POQ589792 PYM589683:PYM589792 QII589683:QII589792 QSE589683:QSE589792 RCA589683:RCA589792 RLW589683:RLW589792 RVS589683:RVS589792 SFO589683:SFO589792 SPK589683:SPK589792 SZG589683:SZG589792 TJC589683:TJC589792 TSY589683:TSY589792 UCU589683:UCU589792 UMQ589683:UMQ589792 UWM589683:UWM589792 VGI589683:VGI589792 VQE589683:VQE589792 WAA589683:WAA589792 WJW589683:WJW589792 WTS589683:WTS589792 XDO589683:XFD589792 HG655219:HG655328 RC655219:RC655328 AAY655219:AAY655328 AKU655219:AKU655328 AUQ655219:AUQ655328 BEM655219:BEM655328 BOI655219:BOI655328 BYE655219:BYE655328 CIA655219:CIA655328 CRW655219:CRW655328 DBS655219:DBS655328 DLO655219:DLO655328 DVK655219:DVK655328 EFG655219:EFG655328 EPC655219:EPC655328 EYY655219:EYY655328 FIU655219:FIU655328 FSQ655219:FSQ655328 GCM655219:GCM655328 GMI655219:GMI655328 GWE655219:GWE655328 HGA655219:HGA655328 HPW655219:HPW655328 HZS655219:HZS655328 IJO655219:IJO655328 ITK655219:ITK655328 JDG655219:JDG655328 JNC655219:JNC655328 JWY655219:JWY655328 KGU655219:KGU655328 KQQ655219:KQQ655328 LAM655219:LAM655328 LKI655219:LKI655328 LUE655219:LUE655328 MEA655219:MEA655328 MNW655219:MNW655328 MXS655219:MXS655328 NHO655219:NHO655328 NRK655219:NRK655328 OBG655219:OBG655328 OLC655219:OLC655328 OUY655219:OUY655328 PEU655219:PEU655328 POQ655219:POQ655328 PYM655219:PYM655328 QII655219:QII655328 QSE655219:QSE655328 RCA655219:RCA655328 RLW655219:RLW655328 RVS655219:RVS655328 SFO655219:SFO655328 SPK655219:SPK655328 SZG655219:SZG655328 TJC655219:TJC655328 TSY655219:TSY655328 UCU655219:UCU655328 UMQ655219:UMQ655328 UWM655219:UWM655328 VGI655219:VGI655328 VQE655219:VQE655328 WAA655219:WAA655328 WJW655219:WJW655328 WTS655219:WTS655328 XDO655219:XFD655328 HG720755:HG720864 RC720755:RC720864 AAY720755:AAY720864 AKU720755:AKU720864 AUQ720755:AUQ720864 BEM720755:BEM720864 BOI720755:BOI720864 BYE720755:BYE720864 CIA720755:CIA720864 CRW720755:CRW720864 DBS720755:DBS720864 DLO720755:DLO720864 DVK720755:DVK720864 EFG720755:EFG720864 EPC720755:EPC720864 EYY720755:EYY720864 FIU720755:FIU720864 FSQ720755:FSQ720864 GCM720755:GCM720864 GMI720755:GMI720864 GWE720755:GWE720864 HGA720755:HGA720864 HPW720755:HPW720864 HZS720755:HZS720864 IJO720755:IJO720864 ITK720755:ITK720864 JDG720755:JDG720864 JNC720755:JNC720864 JWY720755:JWY720864 KGU720755:KGU720864 KQQ720755:KQQ720864 LAM720755:LAM720864 LKI720755:LKI720864 LUE720755:LUE720864 MEA720755:MEA720864 MNW720755:MNW720864 MXS720755:MXS720864 NHO720755:NHO720864 NRK720755:NRK720864 OBG720755:OBG720864 OLC720755:OLC720864 OUY720755:OUY720864 PEU720755:PEU720864 POQ720755:POQ720864 PYM720755:PYM720864 QII720755:QII720864 QSE720755:QSE720864 RCA720755:RCA720864 RLW720755:RLW720864 RVS720755:RVS720864 SFO720755:SFO720864 SPK720755:SPK720864 SZG720755:SZG720864 TJC720755:TJC720864 TSY720755:TSY720864 UCU720755:UCU720864 UMQ720755:UMQ720864 UWM720755:UWM720864 VGI720755:VGI720864 VQE720755:VQE720864 WAA720755:WAA720864 WJW720755:WJW720864 WTS720755:WTS720864 XDO720755:XFD720864 HG786291:HG786400 RC786291:RC786400 AAY786291:AAY786400 AKU786291:AKU786400 AUQ786291:AUQ786400 BEM786291:BEM786400 BOI786291:BOI786400 BYE786291:BYE786400 CIA786291:CIA786400 CRW786291:CRW786400 DBS786291:DBS786400 DLO786291:DLO786400 DVK786291:DVK786400 EFG786291:EFG786400 EPC786291:EPC786400 EYY786291:EYY786400 FIU786291:FIU786400 FSQ786291:FSQ786400 GCM786291:GCM786400 GMI786291:GMI786400 GWE786291:GWE786400 HGA786291:HGA786400 HPW786291:HPW786400 HZS786291:HZS786400 IJO786291:IJO786400 ITK786291:ITK786400 JDG786291:JDG786400 JNC786291:JNC786400 JWY786291:JWY786400 KGU786291:KGU786400 KQQ786291:KQQ786400 LAM786291:LAM786400 LKI786291:LKI786400 LUE786291:LUE786400 MEA786291:MEA786400 MNW786291:MNW786400 MXS786291:MXS786400 NHO786291:NHO786400 NRK786291:NRK786400 OBG786291:OBG786400 OLC786291:OLC786400 OUY786291:OUY786400 PEU786291:PEU786400 POQ786291:POQ786400 PYM786291:PYM786400 QII786291:QII786400 QSE786291:QSE786400 RCA786291:RCA786400 RLW786291:RLW786400 RVS786291:RVS786400 SFO786291:SFO786400 SPK786291:SPK786400 SZG786291:SZG786400 TJC786291:TJC786400 TSY786291:TSY786400 UCU786291:UCU786400 UMQ786291:UMQ786400 UWM786291:UWM786400 VGI786291:VGI786400 VQE786291:VQE786400 WAA786291:WAA786400 WJW786291:WJW786400 WTS786291:WTS786400 XDO786291:XFD786400 HG851827:HG851936 RC851827:RC851936 AAY851827:AAY851936 AKU851827:AKU851936 AUQ851827:AUQ851936 BEM851827:BEM851936 BOI851827:BOI851936 BYE851827:BYE851936 CIA851827:CIA851936 CRW851827:CRW851936 DBS851827:DBS851936 DLO851827:DLO851936 DVK851827:DVK851936 EFG851827:EFG851936 EPC851827:EPC851936 EYY851827:EYY851936 FIU851827:FIU851936 FSQ851827:FSQ851936 GCM851827:GCM851936 GMI851827:GMI851936 GWE851827:GWE851936 HGA851827:HGA851936 HPW851827:HPW851936 HZS851827:HZS851936 IJO851827:IJO851936 ITK851827:ITK851936 JDG851827:JDG851936 JNC851827:JNC851936 JWY851827:JWY851936 KGU851827:KGU851936 KQQ851827:KQQ851936 LAM851827:LAM851936 LKI851827:LKI851936 LUE851827:LUE851936 MEA851827:MEA851936 MNW851827:MNW851936 MXS851827:MXS851936 NHO851827:NHO851936 NRK851827:NRK851936 OBG851827:OBG851936 OLC851827:OLC851936 OUY851827:OUY851936 PEU851827:PEU851936 POQ851827:POQ851936 PYM851827:PYM851936 QII851827:QII851936 QSE851827:QSE851936 RCA851827:RCA851936 RLW851827:RLW851936 RVS851827:RVS851936 SFO851827:SFO851936 SPK851827:SPK851936 SZG851827:SZG851936 TJC851827:TJC851936 TSY851827:TSY851936 UCU851827:UCU851936 UMQ851827:UMQ851936 UWM851827:UWM851936 VGI851827:VGI851936 VQE851827:VQE851936 WAA851827:WAA851936 WJW851827:WJW851936 WTS851827:WTS851936 XDO851827:XFD851936 HG917363:HG917472 RC917363:RC917472 AAY917363:AAY917472 AKU917363:AKU917472 AUQ917363:AUQ917472 BEM917363:BEM917472 BOI917363:BOI917472 BYE917363:BYE917472 CIA917363:CIA917472 CRW917363:CRW917472 DBS917363:DBS917472 DLO917363:DLO917472 DVK917363:DVK917472 EFG917363:EFG917472 EPC917363:EPC917472 EYY917363:EYY917472 FIU917363:FIU917472 FSQ917363:FSQ917472 GCM917363:GCM917472 GMI917363:GMI917472 GWE917363:GWE917472 HGA917363:HGA917472 HPW917363:HPW917472 HZS917363:HZS917472 IJO917363:IJO917472 ITK917363:ITK917472 JDG917363:JDG917472 JNC917363:JNC917472 JWY917363:JWY917472 KGU917363:KGU917472 KQQ917363:KQQ917472 LAM917363:LAM917472 LKI917363:LKI917472 LUE917363:LUE917472 MEA917363:MEA917472 MNW917363:MNW917472 MXS917363:MXS917472 NHO917363:NHO917472 NRK917363:NRK917472 OBG917363:OBG917472 OLC917363:OLC917472 OUY917363:OUY917472 PEU917363:PEU917472 POQ917363:POQ917472 PYM917363:PYM917472 QII917363:QII917472 QSE917363:QSE917472 RCA917363:RCA917472 RLW917363:RLW917472 RVS917363:RVS917472 SFO917363:SFO917472 SPK917363:SPK917472 SZG917363:SZG917472 TJC917363:TJC917472 TSY917363:TSY917472 UCU917363:UCU917472 UMQ917363:UMQ917472 UWM917363:UWM917472 VGI917363:VGI917472 VQE917363:VQE917472 WAA917363:WAA917472 WJW917363:WJW917472 WTS917363:WTS917472 XDO917363:XFD917472 HG982899:HG983008 RC982899:RC983008 AAY982899:AAY983008 AKU982899:AKU983008 AUQ982899:AUQ983008 BEM982899:BEM983008 BOI982899:BOI983008 BYE982899:BYE983008 CIA982899:CIA983008 CRW982899:CRW983008 DBS982899:DBS983008 DLO982899:DLO983008 DVK982899:DVK983008 EFG982899:EFG983008 EPC982899:EPC983008 EYY982899:EYY983008 FIU982899:FIU983008 FSQ982899:FSQ983008 GCM982899:GCM983008 GMI982899:GMI983008 GWE982899:GWE983008 HGA982899:HGA983008 HPW982899:HPW983008 HZS982899:HZS983008 IJO982899:IJO983008 ITK982899:ITK983008 JDG982899:JDG983008 JNC982899:JNC983008 JWY982899:JWY983008 KGU982899:KGU983008 KQQ982899:KQQ983008 LAM982899:LAM983008 LKI982899:LKI983008 LUE982899:LUE983008 MEA982899:MEA983008 MNW982899:MNW983008 MXS982899:MXS983008 NHO982899:NHO983008 NRK982899:NRK983008 OBG982899:OBG983008 OLC982899:OLC983008 OUY982899:OUY983008 PEU982899:PEU983008 POQ982899:POQ983008 PYM982899:PYM983008 QII982899:QII983008 QSE982899:QSE983008 RCA982899:RCA983008 RLW982899:RLW983008 RVS982899:RVS983008 SFO982899:SFO983008 SPK982899:SPK983008 SZG982899:SZG983008 TJC982899:TJC983008 TSY982899:TSY983008 UCU982899:UCU983008 UMQ982899:UMQ983008 UWM982899:UWM983008 VGI982899:VGI983008 VQE982899:VQE983008 WAA982899:WAA983008 WJW982899:WJW983008 WTS982899:WTS983008 XDO982899:XFD983008 HG1048435:HG1048576 RC1048435:RC1048576 AAY1048435:AAY1048576 AKU1048435:AKU1048576 AUQ1048435:AUQ1048576 BEM1048435:BEM1048576 BOI1048435:BOI1048576 BYE1048435:BYE1048576 CIA1048435:CIA1048576 CRW1048435:CRW1048576 DBS1048435:DBS1048576 DLO1048435:DLO1048576 DVK1048435:DVK1048576 EFG1048435:EFG1048576 EPC1048435:EPC1048576 EYY1048435:EYY1048576 FIU1048435:FIU1048576 FSQ1048435:FSQ1048576 GCM1048435:GCM1048576 GMI1048435:GMI1048576 GWE1048435:GWE1048576 HGA1048435:HGA1048576 HPW1048435:HPW1048576 HZS1048435:HZS1048576 IJO1048435:IJO1048576 ITK1048435:ITK1048576 JDG1048435:JDG1048576 JNC1048435:JNC1048576 JWY1048435:JWY1048576 KGU1048435:KGU1048576 KQQ1048435:KQQ1048576 LAM1048435:LAM1048576 LKI1048435:LKI1048576 LUE1048435:LUE1048576 MEA1048435:MEA1048576 MNW1048435:MNW1048576 MXS1048435:MXS1048576 NHO1048435:NHO1048576 NRK1048435:NRK1048576 OBG1048435:OBG1048576 OLC1048435:OLC1048576 OUY1048435:OUY1048576 PEU1048435:PEU1048576 POQ1048435:POQ1048576 PYM1048435:PYM1048576 QII1048435:QII1048576 QSE1048435:QSE1048576 RCA1048435:RCA1048576 RLW1048435:RLW1048576 RVS1048435:RVS1048576 SFO1048435:SFO1048576 SPK1048435:SPK1048576 SZG1048435:SZG1048576 TJC1048435:TJC1048576 TSY1048435:TSY1048576 UCU1048435:UCU1048576 UMQ1048435:UMQ1048576 UWM1048435:UWM1048576 VGI1048435:VGI1048576 VQE1048435:VQE1048576 WAA1048435:WAA1048576 WJW1048435:WJW1048576 WTS1048435:WTS1048576 XDO1048435:XFD1048576 HL29:HL38 RH29:RH38 ABD29:ABD38 AKZ29:AKZ38 AUV29:AUV38 BER29:BER38 BON29:BON38 BYJ29:BYJ38 CIF29:CIF38 CSB29:CSB38 DBX29:DBX38 DLT29:DLT38 DVP29:DVP38 EFL29:EFL38 EPH29:EPH38 EZD29:EZD38 FIZ29:FIZ38 FSV29:FSV38 GCR29:GCR38 GMN29:GMN38 GWJ29:GWJ38 HGF29:HGF38 HQB29:HQB38 HZX29:HZX38 IJT29:IJT38 ITP29:ITP38 JDL29:JDL38 JNH29:JNH38 JXD29:JXD38 KGZ29:KGZ38 KQV29:KQV38 LAR29:LAR38 LKN29:LKN38 LUJ29:LUJ38 MEF29:MEF38 MOB29:MOB38 MXX29:MXX38 NHT29:NHT38 NRP29:NRP38 OBL29:OBL38 OLH29:OLH38 OVD29:OVD38 PEZ29:PEZ38 POV29:POV38 PYR29:PYR38 QIN29:QIN38 QSJ29:QSJ38 RCF29:RCF38 RMB29:RMB38 RVX29:RVX38 SFT29:SFT38 SPP29:SPP38 SZL29:SZL38 TJH29:TJH38 TTD29:TTD38 UCZ29:UCZ38 UMV29:UMV38 UWR29:UWR38 VGN29:VGN38 VQJ29:VQJ38 WAF29:WAF38 WKB29:WKB38 WTX29:WTX38 WTX983030:WTX983045 D65526:D65541 HL65526:HL65541 RH65526:RH65541 ABD65526:ABD65541 AKZ65526:AKZ65541 AUV65526:AUV65541 BER65526:BER65541 BON65526:BON65541 BYJ65526:BYJ65541 CIF65526:CIF65541 CSB65526:CSB65541 DBX65526:DBX65541 DLT65526:DLT65541 DVP65526:DVP65541 EFL65526:EFL65541 EPH65526:EPH65541 EZD65526:EZD65541 FIZ65526:FIZ65541 FSV65526:FSV65541 GCR65526:GCR65541 GMN65526:GMN65541 GWJ65526:GWJ65541 HGF65526:HGF65541 HQB65526:HQB65541 HZX65526:HZX65541 IJT65526:IJT65541 ITP65526:ITP65541 JDL65526:JDL65541 JNH65526:JNH65541 JXD65526:JXD65541 KGZ65526:KGZ65541 KQV65526:KQV65541 LAR65526:LAR65541 LKN65526:LKN65541 LUJ65526:LUJ65541 MEF65526:MEF65541 MOB65526:MOB65541 MXX65526:MXX65541 NHT65526:NHT65541 NRP65526:NRP65541 OBL65526:OBL65541 OLH65526:OLH65541 OVD65526:OVD65541 PEZ65526:PEZ65541 POV65526:POV65541 PYR65526:PYR65541 QIN65526:QIN65541 QSJ65526:QSJ65541 RCF65526:RCF65541 RMB65526:RMB65541 RVX65526:RVX65541 SFT65526:SFT65541 SPP65526:SPP65541 SZL65526:SZL65541 TJH65526:TJH65541 TTD65526:TTD65541 UCZ65526:UCZ65541 UMV65526:UMV65541 UWR65526:UWR65541 VGN65526:VGN65541 VQJ65526:VQJ65541 WAF65526:WAF65541 WKB65526:WKB65541 WTX65526:WTX65541 D131062:D131077 HL131062:HL131077 RH131062:RH131077 ABD131062:ABD131077 AKZ131062:AKZ131077 AUV131062:AUV131077 BER131062:BER131077 BON131062:BON131077 BYJ131062:BYJ131077 CIF131062:CIF131077 CSB131062:CSB131077 DBX131062:DBX131077 DLT131062:DLT131077 DVP131062:DVP131077 EFL131062:EFL131077 EPH131062:EPH131077 EZD131062:EZD131077 FIZ131062:FIZ131077 FSV131062:FSV131077 GCR131062:GCR131077 GMN131062:GMN131077 GWJ131062:GWJ131077 HGF131062:HGF131077 HQB131062:HQB131077 HZX131062:HZX131077 IJT131062:IJT131077 ITP131062:ITP131077 JDL131062:JDL131077 JNH131062:JNH131077 JXD131062:JXD131077 KGZ131062:KGZ131077 KQV131062:KQV131077 LAR131062:LAR131077 LKN131062:LKN131077 LUJ131062:LUJ131077 MEF131062:MEF131077 MOB131062:MOB131077 MXX131062:MXX131077 NHT131062:NHT131077 NRP131062:NRP131077 OBL131062:OBL131077 OLH131062:OLH131077 OVD131062:OVD131077 PEZ131062:PEZ131077 POV131062:POV131077 PYR131062:PYR131077 QIN131062:QIN131077 QSJ131062:QSJ131077 RCF131062:RCF131077 RMB131062:RMB131077 RVX131062:RVX131077 SFT131062:SFT131077 SPP131062:SPP131077 SZL131062:SZL131077 TJH131062:TJH131077 TTD131062:TTD131077 UCZ131062:UCZ131077 UMV131062:UMV131077 UWR131062:UWR131077 VGN131062:VGN131077 VQJ131062:VQJ131077 WAF131062:WAF131077 WKB131062:WKB131077 WTX131062:WTX131077 D196598:D196613 HL196598:HL196613 RH196598:RH196613 ABD196598:ABD196613 AKZ196598:AKZ196613 AUV196598:AUV196613 BER196598:BER196613 BON196598:BON196613 BYJ196598:BYJ196613 CIF196598:CIF196613 CSB196598:CSB196613 DBX196598:DBX196613 DLT196598:DLT196613 DVP196598:DVP196613 EFL196598:EFL196613 EPH196598:EPH196613 EZD196598:EZD196613 FIZ196598:FIZ196613 FSV196598:FSV196613 GCR196598:GCR196613 GMN196598:GMN196613 GWJ196598:GWJ196613 HGF196598:HGF196613 HQB196598:HQB196613 HZX196598:HZX196613 IJT196598:IJT196613 ITP196598:ITP196613 JDL196598:JDL196613 JNH196598:JNH196613 JXD196598:JXD196613 KGZ196598:KGZ196613 KQV196598:KQV196613 LAR196598:LAR196613 LKN196598:LKN196613 LUJ196598:LUJ196613 MEF196598:MEF196613 MOB196598:MOB196613 MXX196598:MXX196613 NHT196598:NHT196613 NRP196598:NRP196613 OBL196598:OBL196613 OLH196598:OLH196613 OVD196598:OVD196613 PEZ196598:PEZ196613 POV196598:POV196613 PYR196598:PYR196613 QIN196598:QIN196613 QSJ196598:QSJ196613 RCF196598:RCF196613 RMB196598:RMB196613 RVX196598:RVX196613 SFT196598:SFT196613 SPP196598:SPP196613 SZL196598:SZL196613 TJH196598:TJH196613 TTD196598:TTD196613 UCZ196598:UCZ196613 UMV196598:UMV196613 UWR196598:UWR196613 VGN196598:VGN196613 VQJ196598:VQJ196613 WAF196598:WAF196613 WKB196598:WKB196613 WTX196598:WTX196613 D262134:D262149 HL262134:HL262149 RH262134:RH262149 ABD262134:ABD262149 AKZ262134:AKZ262149 AUV262134:AUV262149 BER262134:BER262149 BON262134:BON262149 BYJ262134:BYJ262149 CIF262134:CIF262149 CSB262134:CSB262149 DBX262134:DBX262149 DLT262134:DLT262149 DVP262134:DVP262149 EFL262134:EFL262149 EPH262134:EPH262149 EZD262134:EZD262149 FIZ262134:FIZ262149 FSV262134:FSV262149 GCR262134:GCR262149 GMN262134:GMN262149 GWJ262134:GWJ262149 HGF262134:HGF262149 HQB262134:HQB262149 HZX262134:HZX262149 IJT262134:IJT262149 ITP262134:ITP262149 JDL262134:JDL262149 JNH262134:JNH262149 JXD262134:JXD262149 KGZ262134:KGZ262149 KQV262134:KQV262149 LAR262134:LAR262149 LKN262134:LKN262149 LUJ262134:LUJ262149 MEF262134:MEF262149 MOB262134:MOB262149 MXX262134:MXX262149 NHT262134:NHT262149 NRP262134:NRP262149 OBL262134:OBL262149 OLH262134:OLH262149 OVD262134:OVD262149 PEZ262134:PEZ262149 POV262134:POV262149 PYR262134:PYR262149 QIN262134:QIN262149 QSJ262134:QSJ262149 RCF262134:RCF262149 RMB262134:RMB262149 RVX262134:RVX262149 SFT262134:SFT262149 SPP262134:SPP262149 SZL262134:SZL262149 TJH262134:TJH262149 TTD262134:TTD262149 UCZ262134:UCZ262149 UMV262134:UMV262149 UWR262134:UWR262149 VGN262134:VGN262149 VQJ262134:VQJ262149 WAF262134:WAF262149 WKB262134:WKB262149 WTX262134:WTX262149 D327670:D327685 HL327670:HL327685 RH327670:RH327685 ABD327670:ABD327685 AKZ327670:AKZ327685 AUV327670:AUV327685 BER327670:BER327685 BON327670:BON327685 BYJ327670:BYJ327685 CIF327670:CIF327685 CSB327670:CSB327685 DBX327670:DBX327685 DLT327670:DLT327685 DVP327670:DVP327685 EFL327670:EFL327685 EPH327670:EPH327685 EZD327670:EZD327685 FIZ327670:FIZ327685 FSV327670:FSV327685 GCR327670:GCR327685 GMN327670:GMN327685 GWJ327670:GWJ327685 HGF327670:HGF327685 HQB327670:HQB327685 HZX327670:HZX327685 IJT327670:IJT327685 ITP327670:ITP327685 JDL327670:JDL327685 JNH327670:JNH327685 JXD327670:JXD327685 KGZ327670:KGZ327685 KQV327670:KQV327685 LAR327670:LAR327685 LKN327670:LKN327685 LUJ327670:LUJ327685 MEF327670:MEF327685 MOB327670:MOB327685 MXX327670:MXX327685 NHT327670:NHT327685 NRP327670:NRP327685 OBL327670:OBL327685 OLH327670:OLH327685 OVD327670:OVD327685 PEZ327670:PEZ327685 POV327670:POV327685 PYR327670:PYR327685 QIN327670:QIN327685 QSJ327670:QSJ327685 RCF327670:RCF327685 RMB327670:RMB327685 RVX327670:RVX327685 SFT327670:SFT327685 SPP327670:SPP327685 SZL327670:SZL327685 TJH327670:TJH327685 TTD327670:TTD327685 UCZ327670:UCZ327685 UMV327670:UMV327685 UWR327670:UWR327685 VGN327670:VGN327685 VQJ327670:VQJ327685 WAF327670:WAF327685 WKB327670:WKB327685 WTX327670:WTX327685 D393206:D393221 HL393206:HL393221 RH393206:RH393221 ABD393206:ABD393221 AKZ393206:AKZ393221 AUV393206:AUV393221 BER393206:BER393221 BON393206:BON393221 BYJ393206:BYJ393221 CIF393206:CIF393221 CSB393206:CSB393221 DBX393206:DBX393221 DLT393206:DLT393221 DVP393206:DVP393221 EFL393206:EFL393221 EPH393206:EPH393221 EZD393206:EZD393221 FIZ393206:FIZ393221 FSV393206:FSV393221 GCR393206:GCR393221 GMN393206:GMN393221 GWJ393206:GWJ393221 HGF393206:HGF393221 HQB393206:HQB393221 HZX393206:HZX393221 IJT393206:IJT393221 ITP393206:ITP393221 JDL393206:JDL393221 JNH393206:JNH393221 JXD393206:JXD393221 KGZ393206:KGZ393221 KQV393206:KQV393221 LAR393206:LAR393221 LKN393206:LKN393221 LUJ393206:LUJ393221 MEF393206:MEF393221 MOB393206:MOB393221 MXX393206:MXX393221 NHT393206:NHT393221 NRP393206:NRP393221 OBL393206:OBL393221 OLH393206:OLH393221 OVD393206:OVD393221 PEZ393206:PEZ393221 POV393206:POV393221 PYR393206:PYR393221 QIN393206:QIN393221 QSJ393206:QSJ393221 RCF393206:RCF393221 RMB393206:RMB393221 RVX393206:RVX393221 SFT393206:SFT393221 SPP393206:SPP393221 SZL393206:SZL393221 TJH393206:TJH393221 TTD393206:TTD393221 UCZ393206:UCZ393221 UMV393206:UMV393221 UWR393206:UWR393221 VGN393206:VGN393221 VQJ393206:VQJ393221 WAF393206:WAF393221 WKB393206:WKB393221 WTX393206:WTX393221 D458742:D458757 HL458742:HL458757 RH458742:RH458757 ABD458742:ABD458757 AKZ458742:AKZ458757 AUV458742:AUV458757 BER458742:BER458757 BON458742:BON458757 BYJ458742:BYJ458757 CIF458742:CIF458757 CSB458742:CSB458757 DBX458742:DBX458757 DLT458742:DLT458757 DVP458742:DVP458757 EFL458742:EFL458757 EPH458742:EPH458757 EZD458742:EZD458757 FIZ458742:FIZ458757 FSV458742:FSV458757 GCR458742:GCR458757 GMN458742:GMN458757 GWJ458742:GWJ458757 HGF458742:HGF458757 HQB458742:HQB458757 HZX458742:HZX458757 IJT458742:IJT458757 ITP458742:ITP458757 JDL458742:JDL458757 JNH458742:JNH458757 JXD458742:JXD458757 KGZ458742:KGZ458757 KQV458742:KQV458757 LAR458742:LAR458757 LKN458742:LKN458757 LUJ458742:LUJ458757 MEF458742:MEF458757 MOB458742:MOB458757 MXX458742:MXX458757 NHT458742:NHT458757 NRP458742:NRP458757 OBL458742:OBL458757 OLH458742:OLH458757 OVD458742:OVD458757 PEZ458742:PEZ458757 POV458742:POV458757 PYR458742:PYR458757 QIN458742:QIN458757 QSJ458742:QSJ458757 RCF458742:RCF458757 RMB458742:RMB458757 RVX458742:RVX458757 SFT458742:SFT458757 SPP458742:SPP458757 SZL458742:SZL458757 TJH458742:TJH458757 TTD458742:TTD458757 UCZ458742:UCZ458757 UMV458742:UMV458757 UWR458742:UWR458757 VGN458742:VGN458757 VQJ458742:VQJ458757 WAF458742:WAF458757 WKB458742:WKB458757 WTX458742:WTX458757 D524278:D524293 HL524278:HL524293 RH524278:RH524293 ABD524278:ABD524293 AKZ524278:AKZ524293 AUV524278:AUV524293 BER524278:BER524293 BON524278:BON524293 BYJ524278:BYJ524293 CIF524278:CIF524293 CSB524278:CSB524293 DBX524278:DBX524293 DLT524278:DLT524293 DVP524278:DVP524293 EFL524278:EFL524293 EPH524278:EPH524293 EZD524278:EZD524293 FIZ524278:FIZ524293 FSV524278:FSV524293 GCR524278:GCR524293 GMN524278:GMN524293 GWJ524278:GWJ524293 HGF524278:HGF524293 HQB524278:HQB524293 HZX524278:HZX524293 IJT524278:IJT524293 ITP524278:ITP524293 JDL524278:JDL524293 JNH524278:JNH524293 JXD524278:JXD524293 KGZ524278:KGZ524293 KQV524278:KQV524293 LAR524278:LAR524293 LKN524278:LKN524293 LUJ524278:LUJ524293 MEF524278:MEF524293 MOB524278:MOB524293 MXX524278:MXX524293 NHT524278:NHT524293 NRP524278:NRP524293 OBL524278:OBL524293 OLH524278:OLH524293 OVD524278:OVD524293 PEZ524278:PEZ524293 POV524278:POV524293 PYR524278:PYR524293 QIN524278:QIN524293 QSJ524278:QSJ524293 RCF524278:RCF524293 RMB524278:RMB524293 RVX524278:RVX524293 SFT524278:SFT524293 SPP524278:SPP524293 SZL524278:SZL524293 TJH524278:TJH524293 TTD524278:TTD524293 UCZ524278:UCZ524293 UMV524278:UMV524293 UWR524278:UWR524293 VGN524278:VGN524293 VQJ524278:VQJ524293 WAF524278:WAF524293 WKB524278:WKB524293 WTX524278:WTX524293 D589814:D589829 HL589814:HL589829 RH589814:RH589829 ABD589814:ABD589829 AKZ589814:AKZ589829 AUV589814:AUV589829 BER589814:BER589829 BON589814:BON589829 BYJ589814:BYJ589829 CIF589814:CIF589829 CSB589814:CSB589829 DBX589814:DBX589829 DLT589814:DLT589829 DVP589814:DVP589829 EFL589814:EFL589829 EPH589814:EPH589829 EZD589814:EZD589829 FIZ589814:FIZ589829 FSV589814:FSV589829 GCR589814:GCR589829 GMN589814:GMN589829 GWJ589814:GWJ589829 HGF589814:HGF589829 HQB589814:HQB589829 HZX589814:HZX589829 IJT589814:IJT589829 ITP589814:ITP589829 JDL589814:JDL589829 JNH589814:JNH589829 JXD589814:JXD589829 KGZ589814:KGZ589829 KQV589814:KQV589829 LAR589814:LAR589829 LKN589814:LKN589829 LUJ589814:LUJ589829 MEF589814:MEF589829 MOB589814:MOB589829 MXX589814:MXX589829 NHT589814:NHT589829 NRP589814:NRP589829 OBL589814:OBL589829 OLH589814:OLH589829 OVD589814:OVD589829 PEZ589814:PEZ589829 POV589814:POV589829 PYR589814:PYR589829 QIN589814:QIN589829 QSJ589814:QSJ589829 RCF589814:RCF589829 RMB589814:RMB589829 RVX589814:RVX589829 SFT589814:SFT589829 SPP589814:SPP589829 SZL589814:SZL589829 TJH589814:TJH589829 TTD589814:TTD589829 UCZ589814:UCZ589829 UMV589814:UMV589829 UWR589814:UWR589829 VGN589814:VGN589829 VQJ589814:VQJ589829 WAF589814:WAF589829 WKB589814:WKB589829 WTX589814:WTX589829 D655350:D655365 HL655350:HL655365 RH655350:RH655365 ABD655350:ABD655365 AKZ655350:AKZ655365 AUV655350:AUV655365 BER655350:BER655365 BON655350:BON655365 BYJ655350:BYJ655365 CIF655350:CIF655365 CSB655350:CSB655365 DBX655350:DBX655365 DLT655350:DLT655365 DVP655350:DVP655365 EFL655350:EFL655365 EPH655350:EPH655365 EZD655350:EZD655365 FIZ655350:FIZ655365 FSV655350:FSV655365 GCR655350:GCR655365 GMN655350:GMN655365 GWJ655350:GWJ655365 HGF655350:HGF655365 HQB655350:HQB655365 HZX655350:HZX655365 IJT655350:IJT655365 ITP655350:ITP655365 JDL655350:JDL655365 JNH655350:JNH655365 JXD655350:JXD655365 KGZ655350:KGZ655365 KQV655350:KQV655365 LAR655350:LAR655365 LKN655350:LKN655365 LUJ655350:LUJ655365 MEF655350:MEF655365 MOB655350:MOB655365 MXX655350:MXX655365 NHT655350:NHT655365 NRP655350:NRP655365 OBL655350:OBL655365 OLH655350:OLH655365 OVD655350:OVD655365 PEZ655350:PEZ655365 POV655350:POV655365 PYR655350:PYR655365 QIN655350:QIN655365 QSJ655350:QSJ655365 RCF655350:RCF655365 RMB655350:RMB655365 RVX655350:RVX655365 SFT655350:SFT655365 SPP655350:SPP655365 SZL655350:SZL655365 TJH655350:TJH655365 TTD655350:TTD655365 UCZ655350:UCZ655365 UMV655350:UMV655365 UWR655350:UWR655365 VGN655350:VGN655365 VQJ655350:VQJ655365 WAF655350:WAF655365 WKB655350:WKB655365 WTX655350:WTX655365 D720886:D720901 HL720886:HL720901 RH720886:RH720901 ABD720886:ABD720901 AKZ720886:AKZ720901 AUV720886:AUV720901 BER720886:BER720901 BON720886:BON720901 BYJ720886:BYJ720901 CIF720886:CIF720901 CSB720886:CSB720901 DBX720886:DBX720901 DLT720886:DLT720901 DVP720886:DVP720901 EFL720886:EFL720901 EPH720886:EPH720901 EZD720886:EZD720901 FIZ720886:FIZ720901 FSV720886:FSV720901 GCR720886:GCR720901 GMN720886:GMN720901 GWJ720886:GWJ720901 HGF720886:HGF720901 HQB720886:HQB720901 HZX720886:HZX720901 IJT720886:IJT720901 ITP720886:ITP720901 JDL720886:JDL720901 JNH720886:JNH720901 JXD720886:JXD720901 KGZ720886:KGZ720901 KQV720886:KQV720901 LAR720886:LAR720901 LKN720886:LKN720901 LUJ720886:LUJ720901 MEF720886:MEF720901 MOB720886:MOB720901 MXX720886:MXX720901 NHT720886:NHT720901 NRP720886:NRP720901 OBL720886:OBL720901 OLH720886:OLH720901 OVD720886:OVD720901 PEZ720886:PEZ720901 POV720886:POV720901 PYR720886:PYR720901 QIN720886:QIN720901 QSJ720886:QSJ720901 RCF720886:RCF720901 RMB720886:RMB720901 RVX720886:RVX720901 SFT720886:SFT720901 SPP720886:SPP720901 SZL720886:SZL720901 TJH720886:TJH720901 TTD720886:TTD720901 UCZ720886:UCZ720901 UMV720886:UMV720901 UWR720886:UWR720901 VGN720886:VGN720901 VQJ720886:VQJ720901 WAF720886:WAF720901 WKB720886:WKB720901 WTX720886:WTX720901 D786422:D786437 HL786422:HL786437 RH786422:RH786437 ABD786422:ABD786437 AKZ786422:AKZ786437 AUV786422:AUV786437 BER786422:BER786437 BON786422:BON786437 BYJ786422:BYJ786437 CIF786422:CIF786437 CSB786422:CSB786437 DBX786422:DBX786437 DLT786422:DLT786437 DVP786422:DVP786437 EFL786422:EFL786437 EPH786422:EPH786437 EZD786422:EZD786437 FIZ786422:FIZ786437 FSV786422:FSV786437 GCR786422:GCR786437 GMN786422:GMN786437 GWJ786422:GWJ786437 HGF786422:HGF786437 HQB786422:HQB786437 HZX786422:HZX786437 IJT786422:IJT786437 ITP786422:ITP786437 JDL786422:JDL786437 JNH786422:JNH786437 JXD786422:JXD786437 KGZ786422:KGZ786437 KQV786422:KQV786437 LAR786422:LAR786437 LKN786422:LKN786437 LUJ786422:LUJ786437 MEF786422:MEF786437 MOB786422:MOB786437 MXX786422:MXX786437 NHT786422:NHT786437 NRP786422:NRP786437 OBL786422:OBL786437 OLH786422:OLH786437 OVD786422:OVD786437 PEZ786422:PEZ786437 POV786422:POV786437 PYR786422:PYR786437 QIN786422:QIN786437 QSJ786422:QSJ786437 RCF786422:RCF786437 RMB786422:RMB786437 RVX786422:RVX786437 SFT786422:SFT786437 SPP786422:SPP786437 SZL786422:SZL786437 TJH786422:TJH786437 TTD786422:TTD786437 UCZ786422:UCZ786437 UMV786422:UMV786437 UWR786422:UWR786437 VGN786422:VGN786437 VQJ786422:VQJ786437 WAF786422:WAF786437 WKB786422:WKB786437 WTX786422:WTX786437 D851958:D851973 HL851958:HL851973 RH851958:RH851973 ABD851958:ABD851973 AKZ851958:AKZ851973 AUV851958:AUV851973 BER851958:BER851973 BON851958:BON851973 BYJ851958:BYJ851973 CIF851958:CIF851973 CSB851958:CSB851973 DBX851958:DBX851973 DLT851958:DLT851973 DVP851958:DVP851973 EFL851958:EFL851973 EPH851958:EPH851973 EZD851958:EZD851973 FIZ851958:FIZ851973 FSV851958:FSV851973 GCR851958:GCR851973 GMN851958:GMN851973 GWJ851958:GWJ851973 HGF851958:HGF851973 HQB851958:HQB851973 HZX851958:HZX851973 IJT851958:IJT851973 ITP851958:ITP851973 JDL851958:JDL851973 JNH851958:JNH851973 JXD851958:JXD851973 KGZ851958:KGZ851973 KQV851958:KQV851973 LAR851958:LAR851973 LKN851958:LKN851973 LUJ851958:LUJ851973 MEF851958:MEF851973 MOB851958:MOB851973 MXX851958:MXX851973 NHT851958:NHT851973 NRP851958:NRP851973 OBL851958:OBL851973 OLH851958:OLH851973 OVD851958:OVD851973 PEZ851958:PEZ851973 POV851958:POV851973 PYR851958:PYR851973 QIN851958:QIN851973 QSJ851958:QSJ851973 RCF851958:RCF851973 RMB851958:RMB851973 RVX851958:RVX851973 SFT851958:SFT851973 SPP851958:SPP851973 SZL851958:SZL851973 TJH851958:TJH851973 TTD851958:TTD851973 UCZ851958:UCZ851973 UMV851958:UMV851973 UWR851958:UWR851973 VGN851958:VGN851973 VQJ851958:VQJ851973 WAF851958:WAF851973 WKB851958:WKB851973 WTX851958:WTX851973 D917494:D917509 HL917494:HL917509 RH917494:RH917509 ABD917494:ABD917509 AKZ917494:AKZ917509 AUV917494:AUV917509 BER917494:BER917509 BON917494:BON917509 BYJ917494:BYJ917509 CIF917494:CIF917509 CSB917494:CSB917509 DBX917494:DBX917509 DLT917494:DLT917509 DVP917494:DVP917509 EFL917494:EFL917509 EPH917494:EPH917509 EZD917494:EZD917509 FIZ917494:FIZ917509 FSV917494:FSV917509 GCR917494:GCR917509 GMN917494:GMN917509 GWJ917494:GWJ917509 HGF917494:HGF917509 HQB917494:HQB917509 HZX917494:HZX917509 IJT917494:IJT917509 ITP917494:ITP917509 JDL917494:JDL917509 JNH917494:JNH917509 JXD917494:JXD917509 KGZ917494:KGZ917509 KQV917494:KQV917509 LAR917494:LAR917509 LKN917494:LKN917509 LUJ917494:LUJ917509 MEF917494:MEF917509 MOB917494:MOB917509 MXX917494:MXX917509 NHT917494:NHT917509 NRP917494:NRP917509 OBL917494:OBL917509 OLH917494:OLH917509 OVD917494:OVD917509 PEZ917494:PEZ917509 POV917494:POV917509 PYR917494:PYR917509 QIN917494:QIN917509 QSJ917494:QSJ917509 RCF917494:RCF917509 RMB917494:RMB917509 RVX917494:RVX917509 SFT917494:SFT917509 SPP917494:SPP917509 SZL917494:SZL917509 TJH917494:TJH917509 TTD917494:TTD917509 UCZ917494:UCZ917509 UMV917494:UMV917509 UWR917494:UWR917509 VGN917494:VGN917509 VQJ917494:VQJ917509 WAF917494:WAF917509 WKB917494:WKB917509 WTX917494:WTX917509 D983030:D983045 HL983030:HL983045 RH983030:RH983045 ABD983030:ABD983045 AKZ983030:AKZ983045 AUV983030:AUV983045 BER983030:BER983045 BON983030:BON983045 BYJ983030:BYJ983045 CIF983030:CIF983045 CSB983030:CSB983045 DBX983030:DBX983045 DLT983030:DLT983045 DVP983030:DVP983045 EFL983030:EFL983045 EPH983030:EPH983045 EZD983030:EZD983045 FIZ983030:FIZ983045 FSV983030:FSV983045 GCR983030:GCR983045 GMN983030:GMN983045 GWJ983030:GWJ983045 HGF983030:HGF983045 HQB983030:HQB983045 HZX983030:HZX983045 IJT983030:IJT983045 ITP983030:ITP983045 JDL983030:JDL983045 JNH983030:JNH983045 JXD983030:JXD983045 KGZ983030:KGZ983045 KQV983030:KQV983045 LAR983030:LAR983045 LKN983030:LKN983045 LUJ983030:LUJ983045 MEF983030:MEF983045 MOB983030:MOB983045 MXX983030:MXX983045 NHT983030:NHT983045 NRP983030:NRP983045 OBL983030:OBL983045 OLH983030:OLH983045 OVD983030:OVD983045 PEZ983030:PEZ983045 POV983030:POV983045 PYR983030:PYR983045 QIN983030:QIN983045 QSJ983030:QSJ983045 RCF983030:RCF983045 RMB983030:RMB983045 RVX983030:RVX983045 SFT983030:SFT983045 SPP983030:SPP983045 SZL983030:SZL983045 TJH983030:TJH983045 TTD983030:TTD983045 UCZ983030:UCZ983045 UMV983030:UMV983045 UWR983030:UWR983045 VGN983030:VGN983045 VQJ983030:VQJ983045 WAF983030:WAF983045 WKB983030:WKB983045 WTX22:WTX27 WKB22:WKB27 WAF22:WAF27 VQJ22:VQJ27 VGN22:VGN27 UWR22:UWR27 UMV22:UMV27 UCZ22:UCZ27 TTD22:TTD27 TJH22:TJH27 SZL22:SZL27 SPP22:SPP27 SFT22:SFT27 RVX22:RVX27 RMB22:RMB27 RCF22:RCF27 QSJ22:QSJ27 QIN22:QIN27 PYR22:PYR27 POV22:POV27 PEZ22:PEZ27 OVD22:OVD27 OLH22:OLH27 OBL22:OBL27 NRP22:NRP27 NHT22:NHT27 MXX22:MXX27 MOB22:MOB27 MEF22:MEF27 LUJ22:LUJ27 LKN22:LKN27 LAR22:LAR27 KQV22:KQV27 KGZ22:KGZ27 JXD22:JXD27 JNH22:JNH27 JDL22:JDL27 ITP22:ITP27 IJT22:IJT27 HZX22:HZX27 HQB22:HQB27 HGF22:HGF27 GWJ22:GWJ27 GMN22:GMN27 GCR22:GCR27 FSV22:FSV27 FIZ22:FIZ27 EZD22:EZD27 EPH22:EPH27 EFL22:EFL27 DVP22:DVP27 DLT22:DLT27 DBX22:DBX27 CSB22:CSB27 CIF22:CIF27 BYJ22:BYJ27 BON22:BON27 BER22:BER27 AUV22:AUV27 AKZ22:AKZ27 ABD22:ABD27 RH22:RH27 HL22:HL27 D22:D27 D29:D38" xr:uid="{9C69EF9A-0B38-4785-9865-6EA74BF6FDD3}">
      <formula1>meses</formula1>
    </dataValidation>
    <dataValidation type="list" allowBlank="1" showInputMessage="1" showErrorMessage="1" sqref="F65395:G65504 HN65395:HN65504 RJ65395:RJ65504 ABF65395:ABF65504 ALB65395:ALB65504 AUX65395:AUX65504 BET65395:BET65504 BOP65395:BOP65504 BYL65395:BYL65504 CIH65395:CIH65504 CSD65395:CSD65504 DBZ65395:DBZ65504 DLV65395:DLV65504 DVR65395:DVR65504 EFN65395:EFN65504 EPJ65395:EPJ65504 EZF65395:EZF65504 FJB65395:FJB65504 FSX65395:FSX65504 GCT65395:GCT65504 GMP65395:GMP65504 GWL65395:GWL65504 HGH65395:HGH65504 HQD65395:HQD65504 HZZ65395:HZZ65504 IJV65395:IJV65504 ITR65395:ITR65504 JDN65395:JDN65504 JNJ65395:JNJ65504 JXF65395:JXF65504 KHB65395:KHB65504 KQX65395:KQX65504 LAT65395:LAT65504 LKP65395:LKP65504 LUL65395:LUL65504 MEH65395:MEH65504 MOD65395:MOD65504 MXZ65395:MXZ65504 NHV65395:NHV65504 NRR65395:NRR65504 OBN65395:OBN65504 OLJ65395:OLJ65504 OVF65395:OVF65504 PFB65395:PFB65504 POX65395:POX65504 PYT65395:PYT65504 QIP65395:QIP65504 QSL65395:QSL65504 RCH65395:RCH65504 RMD65395:RMD65504 RVZ65395:RVZ65504 SFV65395:SFV65504 SPR65395:SPR65504 SZN65395:SZN65504 TJJ65395:TJJ65504 TTF65395:TTF65504 UDB65395:UDB65504 UMX65395:UMX65504 UWT65395:UWT65504 VGP65395:VGP65504 VQL65395:VQL65504 WAH65395:WAH65504 WKD65395:WKD65504 WTZ65395:WTZ65504 F130931:G131040 HN130931:HN131040 RJ130931:RJ131040 ABF130931:ABF131040 ALB130931:ALB131040 AUX130931:AUX131040 BET130931:BET131040 BOP130931:BOP131040 BYL130931:BYL131040 CIH130931:CIH131040 CSD130931:CSD131040 DBZ130931:DBZ131040 DLV130931:DLV131040 DVR130931:DVR131040 EFN130931:EFN131040 EPJ130931:EPJ131040 EZF130931:EZF131040 FJB130931:FJB131040 FSX130931:FSX131040 GCT130931:GCT131040 GMP130931:GMP131040 GWL130931:GWL131040 HGH130931:HGH131040 HQD130931:HQD131040 HZZ130931:HZZ131040 IJV130931:IJV131040 ITR130931:ITR131040 JDN130931:JDN131040 JNJ130931:JNJ131040 JXF130931:JXF131040 KHB130931:KHB131040 KQX130931:KQX131040 LAT130931:LAT131040 LKP130931:LKP131040 LUL130931:LUL131040 MEH130931:MEH131040 MOD130931:MOD131040 MXZ130931:MXZ131040 NHV130931:NHV131040 NRR130931:NRR131040 OBN130931:OBN131040 OLJ130931:OLJ131040 OVF130931:OVF131040 PFB130931:PFB131040 POX130931:POX131040 PYT130931:PYT131040 QIP130931:QIP131040 QSL130931:QSL131040 RCH130931:RCH131040 RMD130931:RMD131040 RVZ130931:RVZ131040 SFV130931:SFV131040 SPR130931:SPR131040 SZN130931:SZN131040 TJJ130931:TJJ131040 TTF130931:TTF131040 UDB130931:UDB131040 UMX130931:UMX131040 UWT130931:UWT131040 VGP130931:VGP131040 VQL130931:VQL131040 WAH130931:WAH131040 WKD130931:WKD131040 WTZ130931:WTZ131040 F196467:G196576 HN196467:HN196576 RJ196467:RJ196576 ABF196467:ABF196576 ALB196467:ALB196576 AUX196467:AUX196576 BET196467:BET196576 BOP196467:BOP196576 BYL196467:BYL196576 CIH196467:CIH196576 CSD196467:CSD196576 DBZ196467:DBZ196576 DLV196467:DLV196576 DVR196467:DVR196576 EFN196467:EFN196576 EPJ196467:EPJ196576 EZF196467:EZF196576 FJB196467:FJB196576 FSX196467:FSX196576 GCT196467:GCT196576 GMP196467:GMP196576 GWL196467:GWL196576 HGH196467:HGH196576 HQD196467:HQD196576 HZZ196467:HZZ196576 IJV196467:IJV196576 ITR196467:ITR196576 JDN196467:JDN196576 JNJ196467:JNJ196576 JXF196467:JXF196576 KHB196467:KHB196576 KQX196467:KQX196576 LAT196467:LAT196576 LKP196467:LKP196576 LUL196467:LUL196576 MEH196467:MEH196576 MOD196467:MOD196576 MXZ196467:MXZ196576 NHV196467:NHV196576 NRR196467:NRR196576 OBN196467:OBN196576 OLJ196467:OLJ196576 OVF196467:OVF196576 PFB196467:PFB196576 POX196467:POX196576 PYT196467:PYT196576 QIP196467:QIP196576 QSL196467:QSL196576 RCH196467:RCH196576 RMD196467:RMD196576 RVZ196467:RVZ196576 SFV196467:SFV196576 SPR196467:SPR196576 SZN196467:SZN196576 TJJ196467:TJJ196576 TTF196467:TTF196576 UDB196467:UDB196576 UMX196467:UMX196576 UWT196467:UWT196576 VGP196467:VGP196576 VQL196467:VQL196576 WAH196467:WAH196576 WKD196467:WKD196576 WTZ196467:WTZ196576 F262003:G262112 HN262003:HN262112 RJ262003:RJ262112 ABF262003:ABF262112 ALB262003:ALB262112 AUX262003:AUX262112 BET262003:BET262112 BOP262003:BOP262112 BYL262003:BYL262112 CIH262003:CIH262112 CSD262003:CSD262112 DBZ262003:DBZ262112 DLV262003:DLV262112 DVR262003:DVR262112 EFN262003:EFN262112 EPJ262003:EPJ262112 EZF262003:EZF262112 FJB262003:FJB262112 FSX262003:FSX262112 GCT262003:GCT262112 GMP262003:GMP262112 GWL262003:GWL262112 HGH262003:HGH262112 HQD262003:HQD262112 HZZ262003:HZZ262112 IJV262003:IJV262112 ITR262003:ITR262112 JDN262003:JDN262112 JNJ262003:JNJ262112 JXF262003:JXF262112 KHB262003:KHB262112 KQX262003:KQX262112 LAT262003:LAT262112 LKP262003:LKP262112 LUL262003:LUL262112 MEH262003:MEH262112 MOD262003:MOD262112 MXZ262003:MXZ262112 NHV262003:NHV262112 NRR262003:NRR262112 OBN262003:OBN262112 OLJ262003:OLJ262112 OVF262003:OVF262112 PFB262003:PFB262112 POX262003:POX262112 PYT262003:PYT262112 QIP262003:QIP262112 QSL262003:QSL262112 RCH262003:RCH262112 RMD262003:RMD262112 RVZ262003:RVZ262112 SFV262003:SFV262112 SPR262003:SPR262112 SZN262003:SZN262112 TJJ262003:TJJ262112 TTF262003:TTF262112 UDB262003:UDB262112 UMX262003:UMX262112 UWT262003:UWT262112 VGP262003:VGP262112 VQL262003:VQL262112 WAH262003:WAH262112 WKD262003:WKD262112 WTZ262003:WTZ262112 F327539:G327648 HN327539:HN327648 RJ327539:RJ327648 ABF327539:ABF327648 ALB327539:ALB327648 AUX327539:AUX327648 BET327539:BET327648 BOP327539:BOP327648 BYL327539:BYL327648 CIH327539:CIH327648 CSD327539:CSD327648 DBZ327539:DBZ327648 DLV327539:DLV327648 DVR327539:DVR327648 EFN327539:EFN327648 EPJ327539:EPJ327648 EZF327539:EZF327648 FJB327539:FJB327648 FSX327539:FSX327648 GCT327539:GCT327648 GMP327539:GMP327648 GWL327539:GWL327648 HGH327539:HGH327648 HQD327539:HQD327648 HZZ327539:HZZ327648 IJV327539:IJV327648 ITR327539:ITR327648 JDN327539:JDN327648 JNJ327539:JNJ327648 JXF327539:JXF327648 KHB327539:KHB327648 KQX327539:KQX327648 LAT327539:LAT327648 LKP327539:LKP327648 LUL327539:LUL327648 MEH327539:MEH327648 MOD327539:MOD327648 MXZ327539:MXZ327648 NHV327539:NHV327648 NRR327539:NRR327648 OBN327539:OBN327648 OLJ327539:OLJ327648 OVF327539:OVF327648 PFB327539:PFB327648 POX327539:POX327648 PYT327539:PYT327648 QIP327539:QIP327648 QSL327539:QSL327648 RCH327539:RCH327648 RMD327539:RMD327648 RVZ327539:RVZ327648 SFV327539:SFV327648 SPR327539:SPR327648 SZN327539:SZN327648 TJJ327539:TJJ327648 TTF327539:TTF327648 UDB327539:UDB327648 UMX327539:UMX327648 UWT327539:UWT327648 VGP327539:VGP327648 VQL327539:VQL327648 WAH327539:WAH327648 WKD327539:WKD327648 WTZ327539:WTZ327648 F393075:G393184 HN393075:HN393184 RJ393075:RJ393184 ABF393075:ABF393184 ALB393075:ALB393184 AUX393075:AUX393184 BET393075:BET393184 BOP393075:BOP393184 BYL393075:BYL393184 CIH393075:CIH393184 CSD393075:CSD393184 DBZ393075:DBZ393184 DLV393075:DLV393184 DVR393075:DVR393184 EFN393075:EFN393184 EPJ393075:EPJ393184 EZF393075:EZF393184 FJB393075:FJB393184 FSX393075:FSX393184 GCT393075:GCT393184 GMP393075:GMP393184 GWL393075:GWL393184 HGH393075:HGH393184 HQD393075:HQD393184 HZZ393075:HZZ393184 IJV393075:IJV393184 ITR393075:ITR393184 JDN393075:JDN393184 JNJ393075:JNJ393184 JXF393075:JXF393184 KHB393075:KHB393184 KQX393075:KQX393184 LAT393075:LAT393184 LKP393075:LKP393184 LUL393075:LUL393184 MEH393075:MEH393184 MOD393075:MOD393184 MXZ393075:MXZ393184 NHV393075:NHV393184 NRR393075:NRR393184 OBN393075:OBN393184 OLJ393075:OLJ393184 OVF393075:OVF393184 PFB393075:PFB393184 POX393075:POX393184 PYT393075:PYT393184 QIP393075:QIP393184 QSL393075:QSL393184 RCH393075:RCH393184 RMD393075:RMD393184 RVZ393075:RVZ393184 SFV393075:SFV393184 SPR393075:SPR393184 SZN393075:SZN393184 TJJ393075:TJJ393184 TTF393075:TTF393184 UDB393075:UDB393184 UMX393075:UMX393184 UWT393075:UWT393184 VGP393075:VGP393184 VQL393075:VQL393184 WAH393075:WAH393184 WKD393075:WKD393184 WTZ393075:WTZ393184 F458611:G458720 HN458611:HN458720 RJ458611:RJ458720 ABF458611:ABF458720 ALB458611:ALB458720 AUX458611:AUX458720 BET458611:BET458720 BOP458611:BOP458720 BYL458611:BYL458720 CIH458611:CIH458720 CSD458611:CSD458720 DBZ458611:DBZ458720 DLV458611:DLV458720 DVR458611:DVR458720 EFN458611:EFN458720 EPJ458611:EPJ458720 EZF458611:EZF458720 FJB458611:FJB458720 FSX458611:FSX458720 GCT458611:GCT458720 GMP458611:GMP458720 GWL458611:GWL458720 HGH458611:HGH458720 HQD458611:HQD458720 HZZ458611:HZZ458720 IJV458611:IJV458720 ITR458611:ITR458720 JDN458611:JDN458720 JNJ458611:JNJ458720 JXF458611:JXF458720 KHB458611:KHB458720 KQX458611:KQX458720 LAT458611:LAT458720 LKP458611:LKP458720 LUL458611:LUL458720 MEH458611:MEH458720 MOD458611:MOD458720 MXZ458611:MXZ458720 NHV458611:NHV458720 NRR458611:NRR458720 OBN458611:OBN458720 OLJ458611:OLJ458720 OVF458611:OVF458720 PFB458611:PFB458720 POX458611:POX458720 PYT458611:PYT458720 QIP458611:QIP458720 QSL458611:QSL458720 RCH458611:RCH458720 RMD458611:RMD458720 RVZ458611:RVZ458720 SFV458611:SFV458720 SPR458611:SPR458720 SZN458611:SZN458720 TJJ458611:TJJ458720 TTF458611:TTF458720 UDB458611:UDB458720 UMX458611:UMX458720 UWT458611:UWT458720 VGP458611:VGP458720 VQL458611:VQL458720 WAH458611:WAH458720 WKD458611:WKD458720 WTZ458611:WTZ458720 F524147:G524256 HN524147:HN524256 RJ524147:RJ524256 ABF524147:ABF524256 ALB524147:ALB524256 AUX524147:AUX524256 BET524147:BET524256 BOP524147:BOP524256 BYL524147:BYL524256 CIH524147:CIH524256 CSD524147:CSD524256 DBZ524147:DBZ524256 DLV524147:DLV524256 DVR524147:DVR524256 EFN524147:EFN524256 EPJ524147:EPJ524256 EZF524147:EZF524256 FJB524147:FJB524256 FSX524147:FSX524256 GCT524147:GCT524256 GMP524147:GMP524256 GWL524147:GWL524256 HGH524147:HGH524256 HQD524147:HQD524256 HZZ524147:HZZ524256 IJV524147:IJV524256 ITR524147:ITR524256 JDN524147:JDN524256 JNJ524147:JNJ524256 JXF524147:JXF524256 KHB524147:KHB524256 KQX524147:KQX524256 LAT524147:LAT524256 LKP524147:LKP524256 LUL524147:LUL524256 MEH524147:MEH524256 MOD524147:MOD524256 MXZ524147:MXZ524256 NHV524147:NHV524256 NRR524147:NRR524256 OBN524147:OBN524256 OLJ524147:OLJ524256 OVF524147:OVF524256 PFB524147:PFB524256 POX524147:POX524256 PYT524147:PYT524256 QIP524147:QIP524256 QSL524147:QSL524256 RCH524147:RCH524256 RMD524147:RMD524256 RVZ524147:RVZ524256 SFV524147:SFV524256 SPR524147:SPR524256 SZN524147:SZN524256 TJJ524147:TJJ524256 TTF524147:TTF524256 UDB524147:UDB524256 UMX524147:UMX524256 UWT524147:UWT524256 VGP524147:VGP524256 VQL524147:VQL524256 WAH524147:WAH524256 WKD524147:WKD524256 WTZ524147:WTZ524256 F589683:G589792 HN589683:HN589792 RJ589683:RJ589792 ABF589683:ABF589792 ALB589683:ALB589792 AUX589683:AUX589792 BET589683:BET589792 BOP589683:BOP589792 BYL589683:BYL589792 CIH589683:CIH589792 CSD589683:CSD589792 DBZ589683:DBZ589792 DLV589683:DLV589792 DVR589683:DVR589792 EFN589683:EFN589792 EPJ589683:EPJ589792 EZF589683:EZF589792 FJB589683:FJB589792 FSX589683:FSX589792 GCT589683:GCT589792 GMP589683:GMP589792 GWL589683:GWL589792 HGH589683:HGH589792 HQD589683:HQD589792 HZZ589683:HZZ589792 IJV589683:IJV589792 ITR589683:ITR589792 JDN589683:JDN589792 JNJ589683:JNJ589792 JXF589683:JXF589792 KHB589683:KHB589792 KQX589683:KQX589792 LAT589683:LAT589792 LKP589683:LKP589792 LUL589683:LUL589792 MEH589683:MEH589792 MOD589683:MOD589792 MXZ589683:MXZ589792 NHV589683:NHV589792 NRR589683:NRR589792 OBN589683:OBN589792 OLJ589683:OLJ589792 OVF589683:OVF589792 PFB589683:PFB589792 POX589683:POX589792 PYT589683:PYT589792 QIP589683:QIP589792 QSL589683:QSL589792 RCH589683:RCH589792 RMD589683:RMD589792 RVZ589683:RVZ589792 SFV589683:SFV589792 SPR589683:SPR589792 SZN589683:SZN589792 TJJ589683:TJJ589792 TTF589683:TTF589792 UDB589683:UDB589792 UMX589683:UMX589792 UWT589683:UWT589792 VGP589683:VGP589792 VQL589683:VQL589792 WAH589683:WAH589792 WKD589683:WKD589792 WTZ589683:WTZ589792 F655219:G655328 HN655219:HN655328 RJ655219:RJ655328 ABF655219:ABF655328 ALB655219:ALB655328 AUX655219:AUX655328 BET655219:BET655328 BOP655219:BOP655328 BYL655219:BYL655328 CIH655219:CIH655328 CSD655219:CSD655328 DBZ655219:DBZ655328 DLV655219:DLV655328 DVR655219:DVR655328 EFN655219:EFN655328 EPJ655219:EPJ655328 EZF655219:EZF655328 FJB655219:FJB655328 FSX655219:FSX655328 GCT655219:GCT655328 GMP655219:GMP655328 GWL655219:GWL655328 HGH655219:HGH655328 HQD655219:HQD655328 HZZ655219:HZZ655328 IJV655219:IJV655328 ITR655219:ITR655328 JDN655219:JDN655328 JNJ655219:JNJ655328 JXF655219:JXF655328 KHB655219:KHB655328 KQX655219:KQX655328 LAT655219:LAT655328 LKP655219:LKP655328 LUL655219:LUL655328 MEH655219:MEH655328 MOD655219:MOD655328 MXZ655219:MXZ655328 NHV655219:NHV655328 NRR655219:NRR655328 OBN655219:OBN655328 OLJ655219:OLJ655328 OVF655219:OVF655328 PFB655219:PFB655328 POX655219:POX655328 PYT655219:PYT655328 QIP655219:QIP655328 QSL655219:QSL655328 RCH655219:RCH655328 RMD655219:RMD655328 RVZ655219:RVZ655328 SFV655219:SFV655328 SPR655219:SPR655328 SZN655219:SZN655328 TJJ655219:TJJ655328 TTF655219:TTF655328 UDB655219:UDB655328 UMX655219:UMX655328 UWT655219:UWT655328 VGP655219:VGP655328 VQL655219:VQL655328 WAH655219:WAH655328 WKD655219:WKD655328 WTZ655219:WTZ655328 F720755:G720864 HN720755:HN720864 RJ720755:RJ720864 ABF720755:ABF720864 ALB720755:ALB720864 AUX720755:AUX720864 BET720755:BET720864 BOP720755:BOP720864 BYL720755:BYL720864 CIH720755:CIH720864 CSD720755:CSD720864 DBZ720755:DBZ720864 DLV720755:DLV720864 DVR720755:DVR720864 EFN720755:EFN720864 EPJ720755:EPJ720864 EZF720755:EZF720864 FJB720755:FJB720864 FSX720755:FSX720864 GCT720755:GCT720864 GMP720755:GMP720864 GWL720755:GWL720864 HGH720755:HGH720864 HQD720755:HQD720864 HZZ720755:HZZ720864 IJV720755:IJV720864 ITR720755:ITR720864 JDN720755:JDN720864 JNJ720755:JNJ720864 JXF720755:JXF720864 KHB720755:KHB720864 KQX720755:KQX720864 LAT720755:LAT720864 LKP720755:LKP720864 LUL720755:LUL720864 MEH720755:MEH720864 MOD720755:MOD720864 MXZ720755:MXZ720864 NHV720755:NHV720864 NRR720755:NRR720864 OBN720755:OBN720864 OLJ720755:OLJ720864 OVF720755:OVF720864 PFB720755:PFB720864 POX720755:POX720864 PYT720755:PYT720864 QIP720755:QIP720864 QSL720755:QSL720864 RCH720755:RCH720864 RMD720755:RMD720864 RVZ720755:RVZ720864 SFV720755:SFV720864 SPR720755:SPR720864 SZN720755:SZN720864 TJJ720755:TJJ720864 TTF720755:TTF720864 UDB720755:UDB720864 UMX720755:UMX720864 UWT720755:UWT720864 VGP720755:VGP720864 VQL720755:VQL720864 WAH720755:WAH720864 WKD720755:WKD720864 WTZ720755:WTZ720864 F786291:G786400 HN786291:HN786400 RJ786291:RJ786400 ABF786291:ABF786400 ALB786291:ALB786400 AUX786291:AUX786400 BET786291:BET786400 BOP786291:BOP786400 BYL786291:BYL786400 CIH786291:CIH786400 CSD786291:CSD786400 DBZ786291:DBZ786400 DLV786291:DLV786400 DVR786291:DVR786400 EFN786291:EFN786400 EPJ786291:EPJ786400 EZF786291:EZF786400 FJB786291:FJB786400 FSX786291:FSX786400 GCT786291:GCT786400 GMP786291:GMP786400 GWL786291:GWL786400 HGH786291:HGH786400 HQD786291:HQD786400 HZZ786291:HZZ786400 IJV786291:IJV786400 ITR786291:ITR786400 JDN786291:JDN786400 JNJ786291:JNJ786400 JXF786291:JXF786400 KHB786291:KHB786400 KQX786291:KQX786400 LAT786291:LAT786400 LKP786291:LKP786400 LUL786291:LUL786400 MEH786291:MEH786400 MOD786291:MOD786400 MXZ786291:MXZ786400 NHV786291:NHV786400 NRR786291:NRR786400 OBN786291:OBN786400 OLJ786291:OLJ786400 OVF786291:OVF786400 PFB786291:PFB786400 POX786291:POX786400 PYT786291:PYT786400 QIP786291:QIP786400 QSL786291:QSL786400 RCH786291:RCH786400 RMD786291:RMD786400 RVZ786291:RVZ786400 SFV786291:SFV786400 SPR786291:SPR786400 SZN786291:SZN786400 TJJ786291:TJJ786400 TTF786291:TTF786400 UDB786291:UDB786400 UMX786291:UMX786400 UWT786291:UWT786400 VGP786291:VGP786400 VQL786291:VQL786400 WAH786291:WAH786400 WKD786291:WKD786400 WTZ786291:WTZ786400 F851827:G851936 HN851827:HN851936 RJ851827:RJ851936 ABF851827:ABF851936 ALB851827:ALB851936 AUX851827:AUX851936 BET851827:BET851936 BOP851827:BOP851936 BYL851827:BYL851936 CIH851827:CIH851936 CSD851827:CSD851936 DBZ851827:DBZ851936 DLV851827:DLV851936 DVR851827:DVR851936 EFN851827:EFN851936 EPJ851827:EPJ851936 EZF851827:EZF851936 FJB851827:FJB851936 FSX851827:FSX851936 GCT851827:GCT851936 GMP851827:GMP851936 GWL851827:GWL851936 HGH851827:HGH851936 HQD851827:HQD851936 HZZ851827:HZZ851936 IJV851827:IJV851936 ITR851827:ITR851936 JDN851827:JDN851936 JNJ851827:JNJ851936 JXF851827:JXF851936 KHB851827:KHB851936 KQX851827:KQX851936 LAT851827:LAT851936 LKP851827:LKP851936 LUL851827:LUL851936 MEH851827:MEH851936 MOD851827:MOD851936 MXZ851827:MXZ851936 NHV851827:NHV851936 NRR851827:NRR851936 OBN851827:OBN851936 OLJ851827:OLJ851936 OVF851827:OVF851936 PFB851827:PFB851936 POX851827:POX851936 PYT851827:PYT851936 QIP851827:QIP851936 QSL851827:QSL851936 RCH851827:RCH851936 RMD851827:RMD851936 RVZ851827:RVZ851936 SFV851827:SFV851936 SPR851827:SPR851936 SZN851827:SZN851936 TJJ851827:TJJ851936 TTF851827:TTF851936 UDB851827:UDB851936 UMX851827:UMX851936 UWT851827:UWT851936 VGP851827:VGP851936 VQL851827:VQL851936 WAH851827:WAH851936 WKD851827:WKD851936 WTZ851827:WTZ851936 F917363:G917472 HN917363:HN917472 RJ917363:RJ917472 ABF917363:ABF917472 ALB917363:ALB917472 AUX917363:AUX917472 BET917363:BET917472 BOP917363:BOP917472 BYL917363:BYL917472 CIH917363:CIH917472 CSD917363:CSD917472 DBZ917363:DBZ917472 DLV917363:DLV917472 DVR917363:DVR917472 EFN917363:EFN917472 EPJ917363:EPJ917472 EZF917363:EZF917472 FJB917363:FJB917472 FSX917363:FSX917472 GCT917363:GCT917472 GMP917363:GMP917472 GWL917363:GWL917472 HGH917363:HGH917472 HQD917363:HQD917472 HZZ917363:HZZ917472 IJV917363:IJV917472 ITR917363:ITR917472 JDN917363:JDN917472 JNJ917363:JNJ917472 JXF917363:JXF917472 KHB917363:KHB917472 KQX917363:KQX917472 LAT917363:LAT917472 LKP917363:LKP917472 LUL917363:LUL917472 MEH917363:MEH917472 MOD917363:MOD917472 MXZ917363:MXZ917472 NHV917363:NHV917472 NRR917363:NRR917472 OBN917363:OBN917472 OLJ917363:OLJ917472 OVF917363:OVF917472 PFB917363:PFB917472 POX917363:POX917472 PYT917363:PYT917472 QIP917363:QIP917472 QSL917363:QSL917472 RCH917363:RCH917472 RMD917363:RMD917472 RVZ917363:RVZ917472 SFV917363:SFV917472 SPR917363:SPR917472 SZN917363:SZN917472 TJJ917363:TJJ917472 TTF917363:TTF917472 UDB917363:UDB917472 UMX917363:UMX917472 UWT917363:UWT917472 VGP917363:VGP917472 VQL917363:VQL917472 WAH917363:WAH917472 WKD917363:WKD917472 WTZ917363:WTZ917472 F982899:G983008 HN982899:HN983008 RJ982899:RJ983008 ABF982899:ABF983008 ALB982899:ALB983008 AUX982899:AUX983008 BET982899:BET983008 BOP982899:BOP983008 BYL982899:BYL983008 CIH982899:CIH983008 CSD982899:CSD983008 DBZ982899:DBZ983008 DLV982899:DLV983008 DVR982899:DVR983008 EFN982899:EFN983008 EPJ982899:EPJ983008 EZF982899:EZF983008 FJB982899:FJB983008 FSX982899:FSX983008 GCT982899:GCT983008 GMP982899:GMP983008 GWL982899:GWL983008 HGH982899:HGH983008 HQD982899:HQD983008 HZZ982899:HZZ983008 IJV982899:IJV983008 ITR982899:ITR983008 JDN982899:JDN983008 JNJ982899:JNJ983008 JXF982899:JXF983008 KHB982899:KHB983008 KQX982899:KQX983008 LAT982899:LAT983008 LKP982899:LKP983008 LUL982899:LUL983008 MEH982899:MEH983008 MOD982899:MOD983008 MXZ982899:MXZ983008 NHV982899:NHV983008 NRR982899:NRR983008 OBN982899:OBN983008 OLJ982899:OLJ983008 OVF982899:OVF983008 PFB982899:PFB983008 POX982899:POX983008 PYT982899:PYT983008 QIP982899:QIP983008 QSL982899:QSL983008 RCH982899:RCH983008 RMD982899:RMD983008 RVZ982899:RVZ983008 SFV982899:SFV983008 SPR982899:SPR983008 SZN982899:SZN983008 TJJ982899:TJJ983008 TTF982899:TTF983008 UDB982899:UDB983008 UMX982899:UMX983008 UWT982899:UWT983008 VGP982899:VGP983008 VQL982899:VQL983008 WAH982899:WAH983008 WKD982899:WKD983008 WTZ982899:WTZ983008 F1048435:G1048576 HN1048435:HN1048576 RJ1048435:RJ1048576 ABF1048435:ABF1048576 ALB1048435:ALB1048576 AUX1048435:AUX1048576 BET1048435:BET1048576 BOP1048435:BOP1048576 BYL1048435:BYL1048576 CIH1048435:CIH1048576 CSD1048435:CSD1048576 DBZ1048435:DBZ1048576 DLV1048435:DLV1048576 DVR1048435:DVR1048576 EFN1048435:EFN1048576 EPJ1048435:EPJ1048576 EZF1048435:EZF1048576 FJB1048435:FJB1048576 FSX1048435:FSX1048576 GCT1048435:GCT1048576 GMP1048435:GMP1048576 GWL1048435:GWL1048576 HGH1048435:HGH1048576 HQD1048435:HQD1048576 HZZ1048435:HZZ1048576 IJV1048435:IJV1048576 ITR1048435:ITR1048576 JDN1048435:JDN1048576 JNJ1048435:JNJ1048576 JXF1048435:JXF1048576 KHB1048435:KHB1048576 KQX1048435:KQX1048576 LAT1048435:LAT1048576 LKP1048435:LKP1048576 LUL1048435:LUL1048576 MEH1048435:MEH1048576 MOD1048435:MOD1048576 MXZ1048435:MXZ1048576 NHV1048435:NHV1048576 NRR1048435:NRR1048576 OBN1048435:OBN1048576 OLJ1048435:OLJ1048576 OVF1048435:OVF1048576 PFB1048435:PFB1048576 POX1048435:POX1048576 PYT1048435:PYT1048576 QIP1048435:QIP1048576 QSL1048435:QSL1048576 RCH1048435:RCH1048576 RMD1048435:RMD1048576 RVZ1048435:RVZ1048576 SFV1048435:SFV1048576 SPR1048435:SPR1048576 SZN1048435:SZN1048576 TJJ1048435:TJJ1048576 TTF1048435:TTF1048576 UDB1048435:UDB1048576 UMX1048435:UMX1048576 UWT1048435:UWT1048576 VGP1048435:VGP1048576 VQL1048435:VQL1048576 WAH1048435:WAH1048576 WKD1048435:WKD1048576 WTZ1048435:WTZ1048576 WTZ983030:WTZ983045 RJ29:RJ38 ABF29:ABF38 ALB29:ALB38 AUX29:AUX38 BET29:BET38 BOP29:BOP38 BYL29:BYL38 CIH29:CIH38 CSD29:CSD38 DBZ29:DBZ38 DLV29:DLV38 DVR29:DVR38 EFN29:EFN38 EPJ29:EPJ38 EZF29:EZF38 FJB29:FJB38 FSX29:FSX38 GCT29:GCT38 GMP29:GMP38 GWL29:GWL38 HGH29:HGH38 HQD29:HQD38 HZZ29:HZZ38 IJV29:IJV38 ITR29:ITR38 JDN29:JDN38 JNJ29:JNJ38 JXF29:JXF38 KHB29:KHB38 KQX29:KQX38 LAT29:LAT38 LKP29:LKP38 LUL29:LUL38 MEH29:MEH38 MOD29:MOD38 MXZ29:MXZ38 NHV29:NHV38 NRR29:NRR38 OBN29:OBN38 OLJ29:OLJ38 OVF29:OVF38 PFB29:PFB38 POX29:POX38 PYT29:PYT38 QIP29:QIP38 QSL29:QSL38 RCH29:RCH38 RMD29:RMD38 RVZ29:RVZ38 SFV29:SFV38 SPR29:SPR38 SZN29:SZN38 TJJ29:TJJ38 TTF29:TTF38 UDB29:UDB38 UMX29:UMX38 UWT29:UWT38 VGP29:VGP38 VQL29:VQL38 WAH29:WAH38 WKD29:WKD38 WTZ29:WTZ38 F29:G38 F65526:G65541 HN65526:HN65541 RJ65526:RJ65541 ABF65526:ABF65541 ALB65526:ALB65541 AUX65526:AUX65541 BET65526:BET65541 BOP65526:BOP65541 BYL65526:BYL65541 CIH65526:CIH65541 CSD65526:CSD65541 DBZ65526:DBZ65541 DLV65526:DLV65541 DVR65526:DVR65541 EFN65526:EFN65541 EPJ65526:EPJ65541 EZF65526:EZF65541 FJB65526:FJB65541 FSX65526:FSX65541 GCT65526:GCT65541 GMP65526:GMP65541 GWL65526:GWL65541 HGH65526:HGH65541 HQD65526:HQD65541 HZZ65526:HZZ65541 IJV65526:IJV65541 ITR65526:ITR65541 JDN65526:JDN65541 JNJ65526:JNJ65541 JXF65526:JXF65541 KHB65526:KHB65541 KQX65526:KQX65541 LAT65526:LAT65541 LKP65526:LKP65541 LUL65526:LUL65541 MEH65526:MEH65541 MOD65526:MOD65541 MXZ65526:MXZ65541 NHV65526:NHV65541 NRR65526:NRR65541 OBN65526:OBN65541 OLJ65526:OLJ65541 OVF65526:OVF65541 PFB65526:PFB65541 POX65526:POX65541 PYT65526:PYT65541 QIP65526:QIP65541 QSL65526:QSL65541 RCH65526:RCH65541 RMD65526:RMD65541 RVZ65526:RVZ65541 SFV65526:SFV65541 SPR65526:SPR65541 SZN65526:SZN65541 TJJ65526:TJJ65541 TTF65526:TTF65541 UDB65526:UDB65541 UMX65526:UMX65541 UWT65526:UWT65541 VGP65526:VGP65541 VQL65526:VQL65541 WAH65526:WAH65541 WKD65526:WKD65541 WTZ65526:WTZ65541 F131062:G131077 HN131062:HN131077 RJ131062:RJ131077 ABF131062:ABF131077 ALB131062:ALB131077 AUX131062:AUX131077 BET131062:BET131077 BOP131062:BOP131077 BYL131062:BYL131077 CIH131062:CIH131077 CSD131062:CSD131077 DBZ131062:DBZ131077 DLV131062:DLV131077 DVR131062:DVR131077 EFN131062:EFN131077 EPJ131062:EPJ131077 EZF131062:EZF131077 FJB131062:FJB131077 FSX131062:FSX131077 GCT131062:GCT131077 GMP131062:GMP131077 GWL131062:GWL131077 HGH131062:HGH131077 HQD131062:HQD131077 HZZ131062:HZZ131077 IJV131062:IJV131077 ITR131062:ITR131077 JDN131062:JDN131077 JNJ131062:JNJ131077 JXF131062:JXF131077 KHB131062:KHB131077 KQX131062:KQX131077 LAT131062:LAT131077 LKP131062:LKP131077 LUL131062:LUL131077 MEH131062:MEH131077 MOD131062:MOD131077 MXZ131062:MXZ131077 NHV131062:NHV131077 NRR131062:NRR131077 OBN131062:OBN131077 OLJ131062:OLJ131077 OVF131062:OVF131077 PFB131062:PFB131077 POX131062:POX131077 PYT131062:PYT131077 QIP131062:QIP131077 QSL131062:QSL131077 RCH131062:RCH131077 RMD131062:RMD131077 RVZ131062:RVZ131077 SFV131062:SFV131077 SPR131062:SPR131077 SZN131062:SZN131077 TJJ131062:TJJ131077 TTF131062:TTF131077 UDB131062:UDB131077 UMX131062:UMX131077 UWT131062:UWT131077 VGP131062:VGP131077 VQL131062:VQL131077 WAH131062:WAH131077 WKD131062:WKD131077 WTZ131062:WTZ131077 F196598:G196613 HN196598:HN196613 RJ196598:RJ196613 ABF196598:ABF196613 ALB196598:ALB196613 AUX196598:AUX196613 BET196598:BET196613 BOP196598:BOP196613 BYL196598:BYL196613 CIH196598:CIH196613 CSD196598:CSD196613 DBZ196598:DBZ196613 DLV196598:DLV196613 DVR196598:DVR196613 EFN196598:EFN196613 EPJ196598:EPJ196613 EZF196598:EZF196613 FJB196598:FJB196613 FSX196598:FSX196613 GCT196598:GCT196613 GMP196598:GMP196613 GWL196598:GWL196613 HGH196598:HGH196613 HQD196598:HQD196613 HZZ196598:HZZ196613 IJV196598:IJV196613 ITR196598:ITR196613 JDN196598:JDN196613 JNJ196598:JNJ196613 JXF196598:JXF196613 KHB196598:KHB196613 KQX196598:KQX196613 LAT196598:LAT196613 LKP196598:LKP196613 LUL196598:LUL196613 MEH196598:MEH196613 MOD196598:MOD196613 MXZ196598:MXZ196613 NHV196598:NHV196613 NRR196598:NRR196613 OBN196598:OBN196613 OLJ196598:OLJ196613 OVF196598:OVF196613 PFB196598:PFB196613 POX196598:POX196613 PYT196598:PYT196613 QIP196598:QIP196613 QSL196598:QSL196613 RCH196598:RCH196613 RMD196598:RMD196613 RVZ196598:RVZ196613 SFV196598:SFV196613 SPR196598:SPR196613 SZN196598:SZN196613 TJJ196598:TJJ196613 TTF196598:TTF196613 UDB196598:UDB196613 UMX196598:UMX196613 UWT196598:UWT196613 VGP196598:VGP196613 VQL196598:VQL196613 WAH196598:WAH196613 WKD196598:WKD196613 WTZ196598:WTZ196613 F262134:G262149 HN262134:HN262149 RJ262134:RJ262149 ABF262134:ABF262149 ALB262134:ALB262149 AUX262134:AUX262149 BET262134:BET262149 BOP262134:BOP262149 BYL262134:BYL262149 CIH262134:CIH262149 CSD262134:CSD262149 DBZ262134:DBZ262149 DLV262134:DLV262149 DVR262134:DVR262149 EFN262134:EFN262149 EPJ262134:EPJ262149 EZF262134:EZF262149 FJB262134:FJB262149 FSX262134:FSX262149 GCT262134:GCT262149 GMP262134:GMP262149 GWL262134:GWL262149 HGH262134:HGH262149 HQD262134:HQD262149 HZZ262134:HZZ262149 IJV262134:IJV262149 ITR262134:ITR262149 JDN262134:JDN262149 JNJ262134:JNJ262149 JXF262134:JXF262149 KHB262134:KHB262149 KQX262134:KQX262149 LAT262134:LAT262149 LKP262134:LKP262149 LUL262134:LUL262149 MEH262134:MEH262149 MOD262134:MOD262149 MXZ262134:MXZ262149 NHV262134:NHV262149 NRR262134:NRR262149 OBN262134:OBN262149 OLJ262134:OLJ262149 OVF262134:OVF262149 PFB262134:PFB262149 POX262134:POX262149 PYT262134:PYT262149 QIP262134:QIP262149 QSL262134:QSL262149 RCH262134:RCH262149 RMD262134:RMD262149 RVZ262134:RVZ262149 SFV262134:SFV262149 SPR262134:SPR262149 SZN262134:SZN262149 TJJ262134:TJJ262149 TTF262134:TTF262149 UDB262134:UDB262149 UMX262134:UMX262149 UWT262134:UWT262149 VGP262134:VGP262149 VQL262134:VQL262149 WAH262134:WAH262149 WKD262134:WKD262149 WTZ262134:WTZ262149 F327670:G327685 HN327670:HN327685 RJ327670:RJ327685 ABF327670:ABF327685 ALB327670:ALB327685 AUX327670:AUX327685 BET327670:BET327685 BOP327670:BOP327685 BYL327670:BYL327685 CIH327670:CIH327685 CSD327670:CSD327685 DBZ327670:DBZ327685 DLV327670:DLV327685 DVR327670:DVR327685 EFN327670:EFN327685 EPJ327670:EPJ327685 EZF327670:EZF327685 FJB327670:FJB327685 FSX327670:FSX327685 GCT327670:GCT327685 GMP327670:GMP327685 GWL327670:GWL327685 HGH327670:HGH327685 HQD327670:HQD327685 HZZ327670:HZZ327685 IJV327670:IJV327685 ITR327670:ITR327685 JDN327670:JDN327685 JNJ327670:JNJ327685 JXF327670:JXF327685 KHB327670:KHB327685 KQX327670:KQX327685 LAT327670:LAT327685 LKP327670:LKP327685 LUL327670:LUL327685 MEH327670:MEH327685 MOD327670:MOD327685 MXZ327670:MXZ327685 NHV327670:NHV327685 NRR327670:NRR327685 OBN327670:OBN327685 OLJ327670:OLJ327685 OVF327670:OVF327685 PFB327670:PFB327685 POX327670:POX327685 PYT327670:PYT327685 QIP327670:QIP327685 QSL327670:QSL327685 RCH327670:RCH327685 RMD327670:RMD327685 RVZ327670:RVZ327685 SFV327670:SFV327685 SPR327670:SPR327685 SZN327670:SZN327685 TJJ327670:TJJ327685 TTF327670:TTF327685 UDB327670:UDB327685 UMX327670:UMX327685 UWT327670:UWT327685 VGP327670:VGP327685 VQL327670:VQL327685 WAH327670:WAH327685 WKD327670:WKD327685 WTZ327670:WTZ327685 F393206:G393221 HN393206:HN393221 RJ393206:RJ393221 ABF393206:ABF393221 ALB393206:ALB393221 AUX393206:AUX393221 BET393206:BET393221 BOP393206:BOP393221 BYL393206:BYL393221 CIH393206:CIH393221 CSD393206:CSD393221 DBZ393206:DBZ393221 DLV393206:DLV393221 DVR393206:DVR393221 EFN393206:EFN393221 EPJ393206:EPJ393221 EZF393206:EZF393221 FJB393206:FJB393221 FSX393206:FSX393221 GCT393206:GCT393221 GMP393206:GMP393221 GWL393206:GWL393221 HGH393206:HGH393221 HQD393206:HQD393221 HZZ393206:HZZ393221 IJV393206:IJV393221 ITR393206:ITR393221 JDN393206:JDN393221 JNJ393206:JNJ393221 JXF393206:JXF393221 KHB393206:KHB393221 KQX393206:KQX393221 LAT393206:LAT393221 LKP393206:LKP393221 LUL393206:LUL393221 MEH393206:MEH393221 MOD393206:MOD393221 MXZ393206:MXZ393221 NHV393206:NHV393221 NRR393206:NRR393221 OBN393206:OBN393221 OLJ393206:OLJ393221 OVF393206:OVF393221 PFB393206:PFB393221 POX393206:POX393221 PYT393206:PYT393221 QIP393206:QIP393221 QSL393206:QSL393221 RCH393206:RCH393221 RMD393206:RMD393221 RVZ393206:RVZ393221 SFV393206:SFV393221 SPR393206:SPR393221 SZN393206:SZN393221 TJJ393206:TJJ393221 TTF393206:TTF393221 UDB393206:UDB393221 UMX393206:UMX393221 UWT393206:UWT393221 VGP393206:VGP393221 VQL393206:VQL393221 WAH393206:WAH393221 WKD393206:WKD393221 WTZ393206:WTZ393221 F458742:G458757 HN458742:HN458757 RJ458742:RJ458757 ABF458742:ABF458757 ALB458742:ALB458757 AUX458742:AUX458757 BET458742:BET458757 BOP458742:BOP458757 BYL458742:BYL458757 CIH458742:CIH458757 CSD458742:CSD458757 DBZ458742:DBZ458757 DLV458742:DLV458757 DVR458742:DVR458757 EFN458742:EFN458757 EPJ458742:EPJ458757 EZF458742:EZF458757 FJB458742:FJB458757 FSX458742:FSX458757 GCT458742:GCT458757 GMP458742:GMP458757 GWL458742:GWL458757 HGH458742:HGH458757 HQD458742:HQD458757 HZZ458742:HZZ458757 IJV458742:IJV458757 ITR458742:ITR458757 JDN458742:JDN458757 JNJ458742:JNJ458757 JXF458742:JXF458757 KHB458742:KHB458757 KQX458742:KQX458757 LAT458742:LAT458757 LKP458742:LKP458757 LUL458742:LUL458757 MEH458742:MEH458757 MOD458742:MOD458757 MXZ458742:MXZ458757 NHV458742:NHV458757 NRR458742:NRR458757 OBN458742:OBN458757 OLJ458742:OLJ458757 OVF458742:OVF458757 PFB458742:PFB458757 POX458742:POX458757 PYT458742:PYT458757 QIP458742:QIP458757 QSL458742:QSL458757 RCH458742:RCH458757 RMD458742:RMD458757 RVZ458742:RVZ458757 SFV458742:SFV458757 SPR458742:SPR458757 SZN458742:SZN458757 TJJ458742:TJJ458757 TTF458742:TTF458757 UDB458742:UDB458757 UMX458742:UMX458757 UWT458742:UWT458757 VGP458742:VGP458757 VQL458742:VQL458757 WAH458742:WAH458757 WKD458742:WKD458757 WTZ458742:WTZ458757 F524278:G524293 HN524278:HN524293 RJ524278:RJ524293 ABF524278:ABF524293 ALB524278:ALB524293 AUX524278:AUX524293 BET524278:BET524293 BOP524278:BOP524293 BYL524278:BYL524293 CIH524278:CIH524293 CSD524278:CSD524293 DBZ524278:DBZ524293 DLV524278:DLV524293 DVR524278:DVR524293 EFN524278:EFN524293 EPJ524278:EPJ524293 EZF524278:EZF524293 FJB524278:FJB524293 FSX524278:FSX524293 GCT524278:GCT524293 GMP524278:GMP524293 GWL524278:GWL524293 HGH524278:HGH524293 HQD524278:HQD524293 HZZ524278:HZZ524293 IJV524278:IJV524293 ITR524278:ITR524293 JDN524278:JDN524293 JNJ524278:JNJ524293 JXF524278:JXF524293 KHB524278:KHB524293 KQX524278:KQX524293 LAT524278:LAT524293 LKP524278:LKP524293 LUL524278:LUL524293 MEH524278:MEH524293 MOD524278:MOD524293 MXZ524278:MXZ524293 NHV524278:NHV524293 NRR524278:NRR524293 OBN524278:OBN524293 OLJ524278:OLJ524293 OVF524278:OVF524293 PFB524278:PFB524293 POX524278:POX524293 PYT524278:PYT524293 QIP524278:QIP524293 QSL524278:QSL524293 RCH524278:RCH524293 RMD524278:RMD524293 RVZ524278:RVZ524293 SFV524278:SFV524293 SPR524278:SPR524293 SZN524278:SZN524293 TJJ524278:TJJ524293 TTF524278:TTF524293 UDB524278:UDB524293 UMX524278:UMX524293 UWT524278:UWT524293 VGP524278:VGP524293 VQL524278:VQL524293 WAH524278:WAH524293 WKD524278:WKD524293 WTZ524278:WTZ524293 F589814:G589829 HN589814:HN589829 RJ589814:RJ589829 ABF589814:ABF589829 ALB589814:ALB589829 AUX589814:AUX589829 BET589814:BET589829 BOP589814:BOP589829 BYL589814:BYL589829 CIH589814:CIH589829 CSD589814:CSD589829 DBZ589814:DBZ589829 DLV589814:DLV589829 DVR589814:DVR589829 EFN589814:EFN589829 EPJ589814:EPJ589829 EZF589814:EZF589829 FJB589814:FJB589829 FSX589814:FSX589829 GCT589814:GCT589829 GMP589814:GMP589829 GWL589814:GWL589829 HGH589814:HGH589829 HQD589814:HQD589829 HZZ589814:HZZ589829 IJV589814:IJV589829 ITR589814:ITR589829 JDN589814:JDN589829 JNJ589814:JNJ589829 JXF589814:JXF589829 KHB589814:KHB589829 KQX589814:KQX589829 LAT589814:LAT589829 LKP589814:LKP589829 LUL589814:LUL589829 MEH589814:MEH589829 MOD589814:MOD589829 MXZ589814:MXZ589829 NHV589814:NHV589829 NRR589814:NRR589829 OBN589814:OBN589829 OLJ589814:OLJ589829 OVF589814:OVF589829 PFB589814:PFB589829 POX589814:POX589829 PYT589814:PYT589829 QIP589814:QIP589829 QSL589814:QSL589829 RCH589814:RCH589829 RMD589814:RMD589829 RVZ589814:RVZ589829 SFV589814:SFV589829 SPR589814:SPR589829 SZN589814:SZN589829 TJJ589814:TJJ589829 TTF589814:TTF589829 UDB589814:UDB589829 UMX589814:UMX589829 UWT589814:UWT589829 VGP589814:VGP589829 VQL589814:VQL589829 WAH589814:WAH589829 WKD589814:WKD589829 WTZ589814:WTZ589829 F655350:G655365 HN655350:HN655365 RJ655350:RJ655365 ABF655350:ABF655365 ALB655350:ALB655365 AUX655350:AUX655365 BET655350:BET655365 BOP655350:BOP655365 BYL655350:BYL655365 CIH655350:CIH655365 CSD655350:CSD655365 DBZ655350:DBZ655365 DLV655350:DLV655365 DVR655350:DVR655365 EFN655350:EFN655365 EPJ655350:EPJ655365 EZF655350:EZF655365 FJB655350:FJB655365 FSX655350:FSX655365 GCT655350:GCT655365 GMP655350:GMP655365 GWL655350:GWL655365 HGH655350:HGH655365 HQD655350:HQD655365 HZZ655350:HZZ655365 IJV655350:IJV655365 ITR655350:ITR655365 JDN655350:JDN655365 JNJ655350:JNJ655365 JXF655350:JXF655365 KHB655350:KHB655365 KQX655350:KQX655365 LAT655350:LAT655365 LKP655350:LKP655365 LUL655350:LUL655365 MEH655350:MEH655365 MOD655350:MOD655365 MXZ655350:MXZ655365 NHV655350:NHV655365 NRR655350:NRR655365 OBN655350:OBN655365 OLJ655350:OLJ655365 OVF655350:OVF655365 PFB655350:PFB655365 POX655350:POX655365 PYT655350:PYT655365 QIP655350:QIP655365 QSL655350:QSL655365 RCH655350:RCH655365 RMD655350:RMD655365 RVZ655350:RVZ655365 SFV655350:SFV655365 SPR655350:SPR655365 SZN655350:SZN655365 TJJ655350:TJJ655365 TTF655350:TTF655365 UDB655350:UDB655365 UMX655350:UMX655365 UWT655350:UWT655365 VGP655350:VGP655365 VQL655350:VQL655365 WAH655350:WAH655365 WKD655350:WKD655365 WTZ655350:WTZ655365 F720886:G720901 HN720886:HN720901 RJ720886:RJ720901 ABF720886:ABF720901 ALB720886:ALB720901 AUX720886:AUX720901 BET720886:BET720901 BOP720886:BOP720901 BYL720886:BYL720901 CIH720886:CIH720901 CSD720886:CSD720901 DBZ720886:DBZ720901 DLV720886:DLV720901 DVR720886:DVR720901 EFN720886:EFN720901 EPJ720886:EPJ720901 EZF720886:EZF720901 FJB720886:FJB720901 FSX720886:FSX720901 GCT720886:GCT720901 GMP720886:GMP720901 GWL720886:GWL720901 HGH720886:HGH720901 HQD720886:HQD720901 HZZ720886:HZZ720901 IJV720886:IJV720901 ITR720886:ITR720901 JDN720886:JDN720901 JNJ720886:JNJ720901 JXF720886:JXF720901 KHB720886:KHB720901 KQX720886:KQX720901 LAT720886:LAT720901 LKP720886:LKP720901 LUL720886:LUL720901 MEH720886:MEH720901 MOD720886:MOD720901 MXZ720886:MXZ720901 NHV720886:NHV720901 NRR720886:NRR720901 OBN720886:OBN720901 OLJ720886:OLJ720901 OVF720886:OVF720901 PFB720886:PFB720901 POX720886:POX720901 PYT720886:PYT720901 QIP720886:QIP720901 QSL720886:QSL720901 RCH720886:RCH720901 RMD720886:RMD720901 RVZ720886:RVZ720901 SFV720886:SFV720901 SPR720886:SPR720901 SZN720886:SZN720901 TJJ720886:TJJ720901 TTF720886:TTF720901 UDB720886:UDB720901 UMX720886:UMX720901 UWT720886:UWT720901 VGP720886:VGP720901 VQL720886:VQL720901 WAH720886:WAH720901 WKD720886:WKD720901 WTZ720886:WTZ720901 F786422:G786437 HN786422:HN786437 RJ786422:RJ786437 ABF786422:ABF786437 ALB786422:ALB786437 AUX786422:AUX786437 BET786422:BET786437 BOP786422:BOP786437 BYL786422:BYL786437 CIH786422:CIH786437 CSD786422:CSD786437 DBZ786422:DBZ786437 DLV786422:DLV786437 DVR786422:DVR786437 EFN786422:EFN786437 EPJ786422:EPJ786437 EZF786422:EZF786437 FJB786422:FJB786437 FSX786422:FSX786437 GCT786422:GCT786437 GMP786422:GMP786437 GWL786422:GWL786437 HGH786422:HGH786437 HQD786422:HQD786437 HZZ786422:HZZ786437 IJV786422:IJV786437 ITR786422:ITR786437 JDN786422:JDN786437 JNJ786422:JNJ786437 JXF786422:JXF786437 KHB786422:KHB786437 KQX786422:KQX786437 LAT786422:LAT786437 LKP786422:LKP786437 LUL786422:LUL786437 MEH786422:MEH786437 MOD786422:MOD786437 MXZ786422:MXZ786437 NHV786422:NHV786437 NRR786422:NRR786437 OBN786422:OBN786437 OLJ786422:OLJ786437 OVF786422:OVF786437 PFB786422:PFB786437 POX786422:POX786437 PYT786422:PYT786437 QIP786422:QIP786437 QSL786422:QSL786437 RCH786422:RCH786437 RMD786422:RMD786437 RVZ786422:RVZ786437 SFV786422:SFV786437 SPR786422:SPR786437 SZN786422:SZN786437 TJJ786422:TJJ786437 TTF786422:TTF786437 UDB786422:UDB786437 UMX786422:UMX786437 UWT786422:UWT786437 VGP786422:VGP786437 VQL786422:VQL786437 WAH786422:WAH786437 WKD786422:WKD786437 WTZ786422:WTZ786437 F851958:G851973 HN851958:HN851973 RJ851958:RJ851973 ABF851958:ABF851973 ALB851958:ALB851973 AUX851958:AUX851973 BET851958:BET851973 BOP851958:BOP851973 BYL851958:BYL851973 CIH851958:CIH851973 CSD851958:CSD851973 DBZ851958:DBZ851973 DLV851958:DLV851973 DVR851958:DVR851973 EFN851958:EFN851973 EPJ851958:EPJ851973 EZF851958:EZF851973 FJB851958:FJB851973 FSX851958:FSX851973 GCT851958:GCT851973 GMP851958:GMP851973 GWL851958:GWL851973 HGH851958:HGH851973 HQD851958:HQD851973 HZZ851958:HZZ851973 IJV851958:IJV851973 ITR851958:ITR851973 JDN851958:JDN851973 JNJ851958:JNJ851973 JXF851958:JXF851973 KHB851958:KHB851973 KQX851958:KQX851973 LAT851958:LAT851973 LKP851958:LKP851973 LUL851958:LUL851973 MEH851958:MEH851973 MOD851958:MOD851973 MXZ851958:MXZ851973 NHV851958:NHV851973 NRR851958:NRR851973 OBN851958:OBN851973 OLJ851958:OLJ851973 OVF851958:OVF851973 PFB851958:PFB851973 POX851958:POX851973 PYT851958:PYT851973 QIP851958:QIP851973 QSL851958:QSL851973 RCH851958:RCH851973 RMD851958:RMD851973 RVZ851958:RVZ851973 SFV851958:SFV851973 SPR851958:SPR851973 SZN851958:SZN851973 TJJ851958:TJJ851973 TTF851958:TTF851973 UDB851958:UDB851973 UMX851958:UMX851973 UWT851958:UWT851973 VGP851958:VGP851973 VQL851958:VQL851973 WAH851958:WAH851973 WKD851958:WKD851973 WTZ851958:WTZ851973 F917494:G917509 HN917494:HN917509 RJ917494:RJ917509 ABF917494:ABF917509 ALB917494:ALB917509 AUX917494:AUX917509 BET917494:BET917509 BOP917494:BOP917509 BYL917494:BYL917509 CIH917494:CIH917509 CSD917494:CSD917509 DBZ917494:DBZ917509 DLV917494:DLV917509 DVR917494:DVR917509 EFN917494:EFN917509 EPJ917494:EPJ917509 EZF917494:EZF917509 FJB917494:FJB917509 FSX917494:FSX917509 GCT917494:GCT917509 GMP917494:GMP917509 GWL917494:GWL917509 HGH917494:HGH917509 HQD917494:HQD917509 HZZ917494:HZZ917509 IJV917494:IJV917509 ITR917494:ITR917509 JDN917494:JDN917509 JNJ917494:JNJ917509 JXF917494:JXF917509 KHB917494:KHB917509 KQX917494:KQX917509 LAT917494:LAT917509 LKP917494:LKP917509 LUL917494:LUL917509 MEH917494:MEH917509 MOD917494:MOD917509 MXZ917494:MXZ917509 NHV917494:NHV917509 NRR917494:NRR917509 OBN917494:OBN917509 OLJ917494:OLJ917509 OVF917494:OVF917509 PFB917494:PFB917509 POX917494:POX917509 PYT917494:PYT917509 QIP917494:QIP917509 QSL917494:QSL917509 RCH917494:RCH917509 RMD917494:RMD917509 RVZ917494:RVZ917509 SFV917494:SFV917509 SPR917494:SPR917509 SZN917494:SZN917509 TJJ917494:TJJ917509 TTF917494:TTF917509 UDB917494:UDB917509 UMX917494:UMX917509 UWT917494:UWT917509 VGP917494:VGP917509 VQL917494:VQL917509 WAH917494:WAH917509 WKD917494:WKD917509 WTZ917494:WTZ917509 F983030:G983045 HN983030:HN983045 RJ983030:RJ983045 ABF983030:ABF983045 ALB983030:ALB983045 AUX983030:AUX983045 BET983030:BET983045 BOP983030:BOP983045 BYL983030:BYL983045 CIH983030:CIH983045 CSD983030:CSD983045 DBZ983030:DBZ983045 DLV983030:DLV983045 DVR983030:DVR983045 EFN983030:EFN983045 EPJ983030:EPJ983045 EZF983030:EZF983045 FJB983030:FJB983045 FSX983030:FSX983045 GCT983030:GCT983045 GMP983030:GMP983045 GWL983030:GWL983045 HGH983030:HGH983045 HQD983030:HQD983045 HZZ983030:HZZ983045 IJV983030:IJV983045 ITR983030:ITR983045 JDN983030:JDN983045 JNJ983030:JNJ983045 JXF983030:JXF983045 KHB983030:KHB983045 KQX983030:KQX983045 LAT983030:LAT983045 LKP983030:LKP983045 LUL983030:LUL983045 MEH983030:MEH983045 MOD983030:MOD983045 MXZ983030:MXZ983045 NHV983030:NHV983045 NRR983030:NRR983045 OBN983030:OBN983045 OLJ983030:OLJ983045 OVF983030:OVF983045 PFB983030:PFB983045 POX983030:POX983045 PYT983030:PYT983045 QIP983030:QIP983045 QSL983030:QSL983045 RCH983030:RCH983045 RMD983030:RMD983045 RVZ983030:RVZ983045 SFV983030:SFV983045 SPR983030:SPR983045 SZN983030:SZN983045 TJJ983030:TJJ983045 TTF983030:TTF983045 UDB983030:UDB983045 UMX983030:UMX983045 UWT983030:UWT983045 VGP983030:VGP983045 VQL983030:VQL983045 WAH983030:WAH983045 WKD983030:WKD983045 F61:G61 G64:G67 G28 F58 F22:G27 WTZ22:WTZ27 WKD22:WKD27 WAH22:WAH27 VQL22:VQL27 VGP22:VGP27 UWT22:UWT27 UMX22:UMX27 UDB22:UDB27 TTF22:TTF27 TJJ22:TJJ27 SZN22:SZN27 SPR22:SPR27 SFV22:SFV27 RVZ22:RVZ27 RMD22:RMD27 RCH22:RCH27 QSL22:QSL27 QIP22:QIP27 PYT22:PYT27 POX22:POX27 PFB22:PFB27 OVF22:OVF27 OLJ22:OLJ27 OBN22:OBN27 NRR22:NRR27 NHV22:NHV27 MXZ22:MXZ27 MOD22:MOD27 MEH22:MEH27 LUL22:LUL27 LKP22:LKP27 LAT22:LAT27 KQX22:KQX27 KHB22:KHB27 JXF22:JXF27 JNJ22:JNJ27 JDN22:JDN27 ITR22:ITR27 IJV22:IJV27 HZZ22:HZZ27 HQD22:HQD27 HGH22:HGH27 GWL22:GWL27 GMP22:GMP27 GCT22:GCT27 FSX22:FSX27 FJB22:FJB27 EZF22:EZF27 EPJ22:EPJ27 EFN22:EFN27 DVR22:DVR27 DLV22:DLV27 DBZ22:DBZ27 CSD22:CSD27 CIH22:CIH27 BYL22:BYL27 BOP22:BOP27 BET22:BET27 AUX22:AUX27 ALB22:ALB27 ABF22:ABF27 RJ22:RJ27 HN22:HN27 HN29:HN38 G88 F64:F68" xr:uid="{439BA6C5-BEF4-4A08-8900-323379784F41}">
      <formula1>modalidad</formula1>
    </dataValidation>
    <dataValidation type="list" allowBlank="1" showInputMessage="1" showErrorMessage="1" sqref="L65395:L65504 HS65395:HS65504 RO65395:RO65504 ABK65395:ABK65504 ALG65395:ALG65504 AVC65395:AVC65504 BEY65395:BEY65504 BOU65395:BOU65504 BYQ65395:BYQ65504 CIM65395:CIM65504 CSI65395:CSI65504 DCE65395:DCE65504 DMA65395:DMA65504 DVW65395:DVW65504 EFS65395:EFS65504 EPO65395:EPO65504 EZK65395:EZK65504 FJG65395:FJG65504 FTC65395:FTC65504 GCY65395:GCY65504 GMU65395:GMU65504 GWQ65395:GWQ65504 HGM65395:HGM65504 HQI65395:HQI65504 IAE65395:IAE65504 IKA65395:IKA65504 ITW65395:ITW65504 JDS65395:JDS65504 JNO65395:JNO65504 JXK65395:JXK65504 KHG65395:KHG65504 KRC65395:KRC65504 LAY65395:LAY65504 LKU65395:LKU65504 LUQ65395:LUQ65504 MEM65395:MEM65504 MOI65395:MOI65504 MYE65395:MYE65504 NIA65395:NIA65504 NRW65395:NRW65504 OBS65395:OBS65504 OLO65395:OLO65504 OVK65395:OVK65504 PFG65395:PFG65504 PPC65395:PPC65504 PYY65395:PYY65504 QIU65395:QIU65504 QSQ65395:QSQ65504 RCM65395:RCM65504 RMI65395:RMI65504 RWE65395:RWE65504 SGA65395:SGA65504 SPW65395:SPW65504 SZS65395:SZS65504 TJO65395:TJO65504 TTK65395:TTK65504 UDG65395:UDG65504 UNC65395:UNC65504 UWY65395:UWY65504 VGU65395:VGU65504 VQQ65395:VQQ65504 WAM65395:WAM65504 WKI65395:WKI65504 WUE65395:WUE65504 L130931:L131040 HS130931:HS131040 RO130931:RO131040 ABK130931:ABK131040 ALG130931:ALG131040 AVC130931:AVC131040 BEY130931:BEY131040 BOU130931:BOU131040 BYQ130931:BYQ131040 CIM130931:CIM131040 CSI130931:CSI131040 DCE130931:DCE131040 DMA130931:DMA131040 DVW130931:DVW131040 EFS130931:EFS131040 EPO130931:EPO131040 EZK130931:EZK131040 FJG130931:FJG131040 FTC130931:FTC131040 GCY130931:GCY131040 GMU130931:GMU131040 GWQ130931:GWQ131040 HGM130931:HGM131040 HQI130931:HQI131040 IAE130931:IAE131040 IKA130931:IKA131040 ITW130931:ITW131040 JDS130931:JDS131040 JNO130931:JNO131040 JXK130931:JXK131040 KHG130931:KHG131040 KRC130931:KRC131040 LAY130931:LAY131040 LKU130931:LKU131040 LUQ130931:LUQ131040 MEM130931:MEM131040 MOI130931:MOI131040 MYE130931:MYE131040 NIA130931:NIA131040 NRW130931:NRW131040 OBS130931:OBS131040 OLO130931:OLO131040 OVK130931:OVK131040 PFG130931:PFG131040 PPC130931:PPC131040 PYY130931:PYY131040 QIU130931:QIU131040 QSQ130931:QSQ131040 RCM130931:RCM131040 RMI130931:RMI131040 RWE130931:RWE131040 SGA130931:SGA131040 SPW130931:SPW131040 SZS130931:SZS131040 TJO130931:TJO131040 TTK130931:TTK131040 UDG130931:UDG131040 UNC130931:UNC131040 UWY130931:UWY131040 VGU130931:VGU131040 VQQ130931:VQQ131040 WAM130931:WAM131040 WKI130931:WKI131040 WUE130931:WUE131040 L196467:L196576 HS196467:HS196576 RO196467:RO196576 ABK196467:ABK196576 ALG196467:ALG196576 AVC196467:AVC196576 BEY196467:BEY196576 BOU196467:BOU196576 BYQ196467:BYQ196576 CIM196467:CIM196576 CSI196467:CSI196576 DCE196467:DCE196576 DMA196467:DMA196576 DVW196467:DVW196576 EFS196467:EFS196576 EPO196467:EPO196576 EZK196467:EZK196576 FJG196467:FJG196576 FTC196467:FTC196576 GCY196467:GCY196576 GMU196467:GMU196576 GWQ196467:GWQ196576 HGM196467:HGM196576 HQI196467:HQI196576 IAE196467:IAE196576 IKA196467:IKA196576 ITW196467:ITW196576 JDS196467:JDS196576 JNO196467:JNO196576 JXK196467:JXK196576 KHG196467:KHG196576 KRC196467:KRC196576 LAY196467:LAY196576 LKU196467:LKU196576 LUQ196467:LUQ196576 MEM196467:MEM196576 MOI196467:MOI196576 MYE196467:MYE196576 NIA196467:NIA196576 NRW196467:NRW196576 OBS196467:OBS196576 OLO196467:OLO196576 OVK196467:OVK196576 PFG196467:PFG196576 PPC196467:PPC196576 PYY196467:PYY196576 QIU196467:QIU196576 QSQ196467:QSQ196576 RCM196467:RCM196576 RMI196467:RMI196576 RWE196467:RWE196576 SGA196467:SGA196576 SPW196467:SPW196576 SZS196467:SZS196576 TJO196467:TJO196576 TTK196467:TTK196576 UDG196467:UDG196576 UNC196467:UNC196576 UWY196467:UWY196576 VGU196467:VGU196576 VQQ196467:VQQ196576 WAM196467:WAM196576 WKI196467:WKI196576 WUE196467:WUE196576 L262003:L262112 HS262003:HS262112 RO262003:RO262112 ABK262003:ABK262112 ALG262003:ALG262112 AVC262003:AVC262112 BEY262003:BEY262112 BOU262003:BOU262112 BYQ262003:BYQ262112 CIM262003:CIM262112 CSI262003:CSI262112 DCE262003:DCE262112 DMA262003:DMA262112 DVW262003:DVW262112 EFS262003:EFS262112 EPO262003:EPO262112 EZK262003:EZK262112 FJG262003:FJG262112 FTC262003:FTC262112 GCY262003:GCY262112 GMU262003:GMU262112 GWQ262003:GWQ262112 HGM262003:HGM262112 HQI262003:HQI262112 IAE262003:IAE262112 IKA262003:IKA262112 ITW262003:ITW262112 JDS262003:JDS262112 JNO262003:JNO262112 JXK262003:JXK262112 KHG262003:KHG262112 KRC262003:KRC262112 LAY262003:LAY262112 LKU262003:LKU262112 LUQ262003:LUQ262112 MEM262003:MEM262112 MOI262003:MOI262112 MYE262003:MYE262112 NIA262003:NIA262112 NRW262003:NRW262112 OBS262003:OBS262112 OLO262003:OLO262112 OVK262003:OVK262112 PFG262003:PFG262112 PPC262003:PPC262112 PYY262003:PYY262112 QIU262003:QIU262112 QSQ262003:QSQ262112 RCM262003:RCM262112 RMI262003:RMI262112 RWE262003:RWE262112 SGA262003:SGA262112 SPW262003:SPW262112 SZS262003:SZS262112 TJO262003:TJO262112 TTK262003:TTK262112 UDG262003:UDG262112 UNC262003:UNC262112 UWY262003:UWY262112 VGU262003:VGU262112 VQQ262003:VQQ262112 WAM262003:WAM262112 WKI262003:WKI262112 WUE262003:WUE262112 L327539:L327648 HS327539:HS327648 RO327539:RO327648 ABK327539:ABK327648 ALG327539:ALG327648 AVC327539:AVC327648 BEY327539:BEY327648 BOU327539:BOU327648 BYQ327539:BYQ327648 CIM327539:CIM327648 CSI327539:CSI327648 DCE327539:DCE327648 DMA327539:DMA327648 DVW327539:DVW327648 EFS327539:EFS327648 EPO327539:EPO327648 EZK327539:EZK327648 FJG327539:FJG327648 FTC327539:FTC327648 GCY327539:GCY327648 GMU327539:GMU327648 GWQ327539:GWQ327648 HGM327539:HGM327648 HQI327539:HQI327648 IAE327539:IAE327648 IKA327539:IKA327648 ITW327539:ITW327648 JDS327539:JDS327648 JNO327539:JNO327648 JXK327539:JXK327648 KHG327539:KHG327648 KRC327539:KRC327648 LAY327539:LAY327648 LKU327539:LKU327648 LUQ327539:LUQ327648 MEM327539:MEM327648 MOI327539:MOI327648 MYE327539:MYE327648 NIA327539:NIA327648 NRW327539:NRW327648 OBS327539:OBS327648 OLO327539:OLO327648 OVK327539:OVK327648 PFG327539:PFG327648 PPC327539:PPC327648 PYY327539:PYY327648 QIU327539:QIU327648 QSQ327539:QSQ327648 RCM327539:RCM327648 RMI327539:RMI327648 RWE327539:RWE327648 SGA327539:SGA327648 SPW327539:SPW327648 SZS327539:SZS327648 TJO327539:TJO327648 TTK327539:TTK327648 UDG327539:UDG327648 UNC327539:UNC327648 UWY327539:UWY327648 VGU327539:VGU327648 VQQ327539:VQQ327648 WAM327539:WAM327648 WKI327539:WKI327648 WUE327539:WUE327648 L393075:L393184 HS393075:HS393184 RO393075:RO393184 ABK393075:ABK393184 ALG393075:ALG393184 AVC393075:AVC393184 BEY393075:BEY393184 BOU393075:BOU393184 BYQ393075:BYQ393184 CIM393075:CIM393184 CSI393075:CSI393184 DCE393075:DCE393184 DMA393075:DMA393184 DVW393075:DVW393184 EFS393075:EFS393184 EPO393075:EPO393184 EZK393075:EZK393184 FJG393075:FJG393184 FTC393075:FTC393184 GCY393075:GCY393184 GMU393075:GMU393184 GWQ393075:GWQ393184 HGM393075:HGM393184 HQI393075:HQI393184 IAE393075:IAE393184 IKA393075:IKA393184 ITW393075:ITW393184 JDS393075:JDS393184 JNO393075:JNO393184 JXK393075:JXK393184 KHG393075:KHG393184 KRC393075:KRC393184 LAY393075:LAY393184 LKU393075:LKU393184 LUQ393075:LUQ393184 MEM393075:MEM393184 MOI393075:MOI393184 MYE393075:MYE393184 NIA393075:NIA393184 NRW393075:NRW393184 OBS393075:OBS393184 OLO393075:OLO393184 OVK393075:OVK393184 PFG393075:PFG393184 PPC393075:PPC393184 PYY393075:PYY393184 QIU393075:QIU393184 QSQ393075:QSQ393184 RCM393075:RCM393184 RMI393075:RMI393184 RWE393075:RWE393184 SGA393075:SGA393184 SPW393075:SPW393184 SZS393075:SZS393184 TJO393075:TJO393184 TTK393075:TTK393184 UDG393075:UDG393184 UNC393075:UNC393184 UWY393075:UWY393184 VGU393075:VGU393184 VQQ393075:VQQ393184 WAM393075:WAM393184 WKI393075:WKI393184 WUE393075:WUE393184 L458611:L458720 HS458611:HS458720 RO458611:RO458720 ABK458611:ABK458720 ALG458611:ALG458720 AVC458611:AVC458720 BEY458611:BEY458720 BOU458611:BOU458720 BYQ458611:BYQ458720 CIM458611:CIM458720 CSI458611:CSI458720 DCE458611:DCE458720 DMA458611:DMA458720 DVW458611:DVW458720 EFS458611:EFS458720 EPO458611:EPO458720 EZK458611:EZK458720 FJG458611:FJG458720 FTC458611:FTC458720 GCY458611:GCY458720 GMU458611:GMU458720 GWQ458611:GWQ458720 HGM458611:HGM458720 HQI458611:HQI458720 IAE458611:IAE458720 IKA458611:IKA458720 ITW458611:ITW458720 JDS458611:JDS458720 JNO458611:JNO458720 JXK458611:JXK458720 KHG458611:KHG458720 KRC458611:KRC458720 LAY458611:LAY458720 LKU458611:LKU458720 LUQ458611:LUQ458720 MEM458611:MEM458720 MOI458611:MOI458720 MYE458611:MYE458720 NIA458611:NIA458720 NRW458611:NRW458720 OBS458611:OBS458720 OLO458611:OLO458720 OVK458611:OVK458720 PFG458611:PFG458720 PPC458611:PPC458720 PYY458611:PYY458720 QIU458611:QIU458720 QSQ458611:QSQ458720 RCM458611:RCM458720 RMI458611:RMI458720 RWE458611:RWE458720 SGA458611:SGA458720 SPW458611:SPW458720 SZS458611:SZS458720 TJO458611:TJO458720 TTK458611:TTK458720 UDG458611:UDG458720 UNC458611:UNC458720 UWY458611:UWY458720 VGU458611:VGU458720 VQQ458611:VQQ458720 WAM458611:WAM458720 WKI458611:WKI458720 WUE458611:WUE458720 L524147:L524256 HS524147:HS524256 RO524147:RO524256 ABK524147:ABK524256 ALG524147:ALG524256 AVC524147:AVC524256 BEY524147:BEY524256 BOU524147:BOU524256 BYQ524147:BYQ524256 CIM524147:CIM524256 CSI524147:CSI524256 DCE524147:DCE524256 DMA524147:DMA524256 DVW524147:DVW524256 EFS524147:EFS524256 EPO524147:EPO524256 EZK524147:EZK524256 FJG524147:FJG524256 FTC524147:FTC524256 GCY524147:GCY524256 GMU524147:GMU524256 GWQ524147:GWQ524256 HGM524147:HGM524256 HQI524147:HQI524256 IAE524147:IAE524256 IKA524147:IKA524256 ITW524147:ITW524256 JDS524147:JDS524256 JNO524147:JNO524256 JXK524147:JXK524256 KHG524147:KHG524256 KRC524147:KRC524256 LAY524147:LAY524256 LKU524147:LKU524256 LUQ524147:LUQ524256 MEM524147:MEM524256 MOI524147:MOI524256 MYE524147:MYE524256 NIA524147:NIA524256 NRW524147:NRW524256 OBS524147:OBS524256 OLO524147:OLO524256 OVK524147:OVK524256 PFG524147:PFG524256 PPC524147:PPC524256 PYY524147:PYY524256 QIU524147:QIU524256 QSQ524147:QSQ524256 RCM524147:RCM524256 RMI524147:RMI524256 RWE524147:RWE524256 SGA524147:SGA524256 SPW524147:SPW524256 SZS524147:SZS524256 TJO524147:TJO524256 TTK524147:TTK524256 UDG524147:UDG524256 UNC524147:UNC524256 UWY524147:UWY524256 VGU524147:VGU524256 VQQ524147:VQQ524256 WAM524147:WAM524256 WKI524147:WKI524256 WUE524147:WUE524256 L589683:L589792 HS589683:HS589792 RO589683:RO589792 ABK589683:ABK589792 ALG589683:ALG589792 AVC589683:AVC589792 BEY589683:BEY589792 BOU589683:BOU589792 BYQ589683:BYQ589792 CIM589683:CIM589792 CSI589683:CSI589792 DCE589683:DCE589792 DMA589683:DMA589792 DVW589683:DVW589792 EFS589683:EFS589792 EPO589683:EPO589792 EZK589683:EZK589792 FJG589683:FJG589792 FTC589683:FTC589792 GCY589683:GCY589792 GMU589683:GMU589792 GWQ589683:GWQ589792 HGM589683:HGM589792 HQI589683:HQI589792 IAE589683:IAE589792 IKA589683:IKA589792 ITW589683:ITW589792 JDS589683:JDS589792 JNO589683:JNO589792 JXK589683:JXK589792 KHG589683:KHG589792 KRC589683:KRC589792 LAY589683:LAY589792 LKU589683:LKU589792 LUQ589683:LUQ589792 MEM589683:MEM589792 MOI589683:MOI589792 MYE589683:MYE589792 NIA589683:NIA589792 NRW589683:NRW589792 OBS589683:OBS589792 OLO589683:OLO589792 OVK589683:OVK589792 PFG589683:PFG589792 PPC589683:PPC589792 PYY589683:PYY589792 QIU589683:QIU589792 QSQ589683:QSQ589792 RCM589683:RCM589792 RMI589683:RMI589792 RWE589683:RWE589792 SGA589683:SGA589792 SPW589683:SPW589792 SZS589683:SZS589792 TJO589683:TJO589792 TTK589683:TTK589792 UDG589683:UDG589792 UNC589683:UNC589792 UWY589683:UWY589792 VGU589683:VGU589792 VQQ589683:VQQ589792 WAM589683:WAM589792 WKI589683:WKI589792 WUE589683:WUE589792 L655219:L655328 HS655219:HS655328 RO655219:RO655328 ABK655219:ABK655328 ALG655219:ALG655328 AVC655219:AVC655328 BEY655219:BEY655328 BOU655219:BOU655328 BYQ655219:BYQ655328 CIM655219:CIM655328 CSI655219:CSI655328 DCE655219:DCE655328 DMA655219:DMA655328 DVW655219:DVW655328 EFS655219:EFS655328 EPO655219:EPO655328 EZK655219:EZK655328 FJG655219:FJG655328 FTC655219:FTC655328 GCY655219:GCY655328 GMU655219:GMU655328 GWQ655219:GWQ655328 HGM655219:HGM655328 HQI655219:HQI655328 IAE655219:IAE655328 IKA655219:IKA655328 ITW655219:ITW655328 JDS655219:JDS655328 JNO655219:JNO655328 JXK655219:JXK655328 KHG655219:KHG655328 KRC655219:KRC655328 LAY655219:LAY655328 LKU655219:LKU655328 LUQ655219:LUQ655328 MEM655219:MEM655328 MOI655219:MOI655328 MYE655219:MYE655328 NIA655219:NIA655328 NRW655219:NRW655328 OBS655219:OBS655328 OLO655219:OLO655328 OVK655219:OVK655328 PFG655219:PFG655328 PPC655219:PPC655328 PYY655219:PYY655328 QIU655219:QIU655328 QSQ655219:QSQ655328 RCM655219:RCM655328 RMI655219:RMI655328 RWE655219:RWE655328 SGA655219:SGA655328 SPW655219:SPW655328 SZS655219:SZS655328 TJO655219:TJO655328 TTK655219:TTK655328 UDG655219:UDG655328 UNC655219:UNC655328 UWY655219:UWY655328 VGU655219:VGU655328 VQQ655219:VQQ655328 WAM655219:WAM655328 WKI655219:WKI655328 WUE655219:WUE655328 L720755:L720864 HS720755:HS720864 RO720755:RO720864 ABK720755:ABK720864 ALG720755:ALG720864 AVC720755:AVC720864 BEY720755:BEY720864 BOU720755:BOU720864 BYQ720755:BYQ720864 CIM720755:CIM720864 CSI720755:CSI720864 DCE720755:DCE720864 DMA720755:DMA720864 DVW720755:DVW720864 EFS720755:EFS720864 EPO720755:EPO720864 EZK720755:EZK720864 FJG720755:FJG720864 FTC720755:FTC720864 GCY720755:GCY720864 GMU720755:GMU720864 GWQ720755:GWQ720864 HGM720755:HGM720864 HQI720755:HQI720864 IAE720755:IAE720864 IKA720755:IKA720864 ITW720755:ITW720864 JDS720755:JDS720864 JNO720755:JNO720864 JXK720755:JXK720864 KHG720755:KHG720864 KRC720755:KRC720864 LAY720755:LAY720864 LKU720755:LKU720864 LUQ720755:LUQ720864 MEM720755:MEM720864 MOI720755:MOI720864 MYE720755:MYE720864 NIA720755:NIA720864 NRW720755:NRW720864 OBS720755:OBS720864 OLO720755:OLO720864 OVK720755:OVK720864 PFG720755:PFG720864 PPC720755:PPC720864 PYY720755:PYY720864 QIU720755:QIU720864 QSQ720755:QSQ720864 RCM720755:RCM720864 RMI720755:RMI720864 RWE720755:RWE720864 SGA720755:SGA720864 SPW720755:SPW720864 SZS720755:SZS720864 TJO720755:TJO720864 TTK720755:TTK720864 UDG720755:UDG720864 UNC720755:UNC720864 UWY720755:UWY720864 VGU720755:VGU720864 VQQ720755:VQQ720864 WAM720755:WAM720864 WKI720755:WKI720864 WUE720755:WUE720864 L786291:L786400 HS786291:HS786400 RO786291:RO786400 ABK786291:ABK786400 ALG786291:ALG786400 AVC786291:AVC786400 BEY786291:BEY786400 BOU786291:BOU786400 BYQ786291:BYQ786400 CIM786291:CIM786400 CSI786291:CSI786400 DCE786291:DCE786400 DMA786291:DMA786400 DVW786291:DVW786400 EFS786291:EFS786400 EPO786291:EPO786400 EZK786291:EZK786400 FJG786291:FJG786400 FTC786291:FTC786400 GCY786291:GCY786400 GMU786291:GMU786400 GWQ786291:GWQ786400 HGM786291:HGM786400 HQI786291:HQI786400 IAE786291:IAE786400 IKA786291:IKA786400 ITW786291:ITW786400 JDS786291:JDS786400 JNO786291:JNO786400 JXK786291:JXK786400 KHG786291:KHG786400 KRC786291:KRC786400 LAY786291:LAY786400 LKU786291:LKU786400 LUQ786291:LUQ786400 MEM786291:MEM786400 MOI786291:MOI786400 MYE786291:MYE786400 NIA786291:NIA786400 NRW786291:NRW786400 OBS786291:OBS786400 OLO786291:OLO786400 OVK786291:OVK786400 PFG786291:PFG786400 PPC786291:PPC786400 PYY786291:PYY786400 QIU786291:QIU786400 QSQ786291:QSQ786400 RCM786291:RCM786400 RMI786291:RMI786400 RWE786291:RWE786400 SGA786291:SGA786400 SPW786291:SPW786400 SZS786291:SZS786400 TJO786291:TJO786400 TTK786291:TTK786400 UDG786291:UDG786400 UNC786291:UNC786400 UWY786291:UWY786400 VGU786291:VGU786400 VQQ786291:VQQ786400 WAM786291:WAM786400 WKI786291:WKI786400 WUE786291:WUE786400 L851827:L851936 HS851827:HS851936 RO851827:RO851936 ABK851827:ABK851936 ALG851827:ALG851936 AVC851827:AVC851936 BEY851827:BEY851936 BOU851827:BOU851936 BYQ851827:BYQ851936 CIM851827:CIM851936 CSI851827:CSI851936 DCE851827:DCE851936 DMA851827:DMA851936 DVW851827:DVW851936 EFS851827:EFS851936 EPO851827:EPO851936 EZK851827:EZK851936 FJG851827:FJG851936 FTC851827:FTC851936 GCY851827:GCY851936 GMU851827:GMU851936 GWQ851827:GWQ851936 HGM851827:HGM851936 HQI851827:HQI851936 IAE851827:IAE851936 IKA851827:IKA851936 ITW851827:ITW851936 JDS851827:JDS851936 JNO851827:JNO851936 JXK851827:JXK851936 KHG851827:KHG851936 KRC851827:KRC851936 LAY851827:LAY851936 LKU851827:LKU851936 LUQ851827:LUQ851936 MEM851827:MEM851936 MOI851827:MOI851936 MYE851827:MYE851936 NIA851827:NIA851936 NRW851827:NRW851936 OBS851827:OBS851936 OLO851827:OLO851936 OVK851827:OVK851936 PFG851827:PFG851936 PPC851827:PPC851936 PYY851827:PYY851936 QIU851827:QIU851936 QSQ851827:QSQ851936 RCM851827:RCM851936 RMI851827:RMI851936 RWE851827:RWE851936 SGA851827:SGA851936 SPW851827:SPW851936 SZS851827:SZS851936 TJO851827:TJO851936 TTK851827:TTK851936 UDG851827:UDG851936 UNC851827:UNC851936 UWY851827:UWY851936 VGU851827:VGU851936 VQQ851827:VQQ851936 WAM851827:WAM851936 WKI851827:WKI851936 WUE851827:WUE851936 L917363:L917472 HS917363:HS917472 RO917363:RO917472 ABK917363:ABK917472 ALG917363:ALG917472 AVC917363:AVC917472 BEY917363:BEY917472 BOU917363:BOU917472 BYQ917363:BYQ917472 CIM917363:CIM917472 CSI917363:CSI917472 DCE917363:DCE917472 DMA917363:DMA917472 DVW917363:DVW917472 EFS917363:EFS917472 EPO917363:EPO917472 EZK917363:EZK917472 FJG917363:FJG917472 FTC917363:FTC917472 GCY917363:GCY917472 GMU917363:GMU917472 GWQ917363:GWQ917472 HGM917363:HGM917472 HQI917363:HQI917472 IAE917363:IAE917472 IKA917363:IKA917472 ITW917363:ITW917472 JDS917363:JDS917472 JNO917363:JNO917472 JXK917363:JXK917472 KHG917363:KHG917472 KRC917363:KRC917472 LAY917363:LAY917472 LKU917363:LKU917472 LUQ917363:LUQ917472 MEM917363:MEM917472 MOI917363:MOI917472 MYE917363:MYE917472 NIA917363:NIA917472 NRW917363:NRW917472 OBS917363:OBS917472 OLO917363:OLO917472 OVK917363:OVK917472 PFG917363:PFG917472 PPC917363:PPC917472 PYY917363:PYY917472 QIU917363:QIU917472 QSQ917363:QSQ917472 RCM917363:RCM917472 RMI917363:RMI917472 RWE917363:RWE917472 SGA917363:SGA917472 SPW917363:SPW917472 SZS917363:SZS917472 TJO917363:TJO917472 TTK917363:TTK917472 UDG917363:UDG917472 UNC917363:UNC917472 UWY917363:UWY917472 VGU917363:VGU917472 VQQ917363:VQQ917472 WAM917363:WAM917472 WKI917363:WKI917472 WUE917363:WUE917472 L982899:L983008 HS982899:HS983008 RO982899:RO983008 ABK982899:ABK983008 ALG982899:ALG983008 AVC982899:AVC983008 BEY982899:BEY983008 BOU982899:BOU983008 BYQ982899:BYQ983008 CIM982899:CIM983008 CSI982899:CSI983008 DCE982899:DCE983008 DMA982899:DMA983008 DVW982899:DVW983008 EFS982899:EFS983008 EPO982899:EPO983008 EZK982899:EZK983008 FJG982899:FJG983008 FTC982899:FTC983008 GCY982899:GCY983008 GMU982899:GMU983008 GWQ982899:GWQ983008 HGM982899:HGM983008 HQI982899:HQI983008 IAE982899:IAE983008 IKA982899:IKA983008 ITW982899:ITW983008 JDS982899:JDS983008 JNO982899:JNO983008 JXK982899:JXK983008 KHG982899:KHG983008 KRC982899:KRC983008 LAY982899:LAY983008 LKU982899:LKU983008 LUQ982899:LUQ983008 MEM982899:MEM983008 MOI982899:MOI983008 MYE982899:MYE983008 NIA982899:NIA983008 NRW982899:NRW983008 OBS982899:OBS983008 OLO982899:OLO983008 OVK982899:OVK983008 PFG982899:PFG983008 PPC982899:PPC983008 PYY982899:PYY983008 QIU982899:QIU983008 QSQ982899:QSQ983008 RCM982899:RCM983008 RMI982899:RMI983008 RWE982899:RWE983008 SGA982899:SGA983008 SPW982899:SPW983008 SZS982899:SZS983008 TJO982899:TJO983008 TTK982899:TTK983008 UDG982899:UDG983008 UNC982899:UNC983008 UWY982899:UWY983008 VGU982899:VGU983008 VQQ982899:VQQ983008 WAM982899:WAM983008 WKI982899:WKI983008 WUE982899:WUE983008 L1048435:L1048576 HS1048435:HS1048576 RO1048435:RO1048576 ABK1048435:ABK1048576 ALG1048435:ALG1048576 AVC1048435:AVC1048576 BEY1048435:BEY1048576 BOU1048435:BOU1048576 BYQ1048435:BYQ1048576 CIM1048435:CIM1048576 CSI1048435:CSI1048576 DCE1048435:DCE1048576 DMA1048435:DMA1048576 DVW1048435:DVW1048576 EFS1048435:EFS1048576 EPO1048435:EPO1048576 EZK1048435:EZK1048576 FJG1048435:FJG1048576 FTC1048435:FTC1048576 GCY1048435:GCY1048576 GMU1048435:GMU1048576 GWQ1048435:GWQ1048576 HGM1048435:HGM1048576 HQI1048435:HQI1048576 IAE1048435:IAE1048576 IKA1048435:IKA1048576 ITW1048435:ITW1048576 JDS1048435:JDS1048576 JNO1048435:JNO1048576 JXK1048435:JXK1048576 KHG1048435:KHG1048576 KRC1048435:KRC1048576 LAY1048435:LAY1048576 LKU1048435:LKU1048576 LUQ1048435:LUQ1048576 MEM1048435:MEM1048576 MOI1048435:MOI1048576 MYE1048435:MYE1048576 NIA1048435:NIA1048576 NRW1048435:NRW1048576 OBS1048435:OBS1048576 OLO1048435:OLO1048576 OVK1048435:OVK1048576 PFG1048435:PFG1048576 PPC1048435:PPC1048576 PYY1048435:PYY1048576 QIU1048435:QIU1048576 QSQ1048435:QSQ1048576 RCM1048435:RCM1048576 RMI1048435:RMI1048576 RWE1048435:RWE1048576 SGA1048435:SGA1048576 SPW1048435:SPW1048576 SZS1048435:SZS1048576 TJO1048435:TJO1048576 TTK1048435:TTK1048576 UDG1048435:UDG1048576 UNC1048435:UNC1048576 UWY1048435:UWY1048576 VGU1048435:VGU1048576 VQQ1048435:VQQ1048576 WAM1048435:WAM1048576 WKI1048435:WKI1048576 WUE1048435:WUE1048576" xr:uid="{22980F3E-B106-4D45-8FC4-6EA306FFD33E}">
      <formula1>vfestado</formula1>
    </dataValidation>
    <dataValidation type="list" allowBlank="1" showInputMessage="1" showErrorMessage="1" sqref="K65395:K65504 HR65395:HR65504 RN65395:RN65504 ABJ65395:ABJ65504 ALF65395:ALF65504 AVB65395:AVB65504 BEX65395:BEX65504 BOT65395:BOT65504 BYP65395:BYP65504 CIL65395:CIL65504 CSH65395:CSH65504 DCD65395:DCD65504 DLZ65395:DLZ65504 DVV65395:DVV65504 EFR65395:EFR65504 EPN65395:EPN65504 EZJ65395:EZJ65504 FJF65395:FJF65504 FTB65395:FTB65504 GCX65395:GCX65504 GMT65395:GMT65504 GWP65395:GWP65504 HGL65395:HGL65504 HQH65395:HQH65504 IAD65395:IAD65504 IJZ65395:IJZ65504 ITV65395:ITV65504 JDR65395:JDR65504 JNN65395:JNN65504 JXJ65395:JXJ65504 KHF65395:KHF65504 KRB65395:KRB65504 LAX65395:LAX65504 LKT65395:LKT65504 LUP65395:LUP65504 MEL65395:MEL65504 MOH65395:MOH65504 MYD65395:MYD65504 NHZ65395:NHZ65504 NRV65395:NRV65504 OBR65395:OBR65504 OLN65395:OLN65504 OVJ65395:OVJ65504 PFF65395:PFF65504 PPB65395:PPB65504 PYX65395:PYX65504 QIT65395:QIT65504 QSP65395:QSP65504 RCL65395:RCL65504 RMH65395:RMH65504 RWD65395:RWD65504 SFZ65395:SFZ65504 SPV65395:SPV65504 SZR65395:SZR65504 TJN65395:TJN65504 TTJ65395:TTJ65504 UDF65395:UDF65504 UNB65395:UNB65504 UWX65395:UWX65504 VGT65395:VGT65504 VQP65395:VQP65504 WAL65395:WAL65504 WKH65395:WKH65504 WUD65395:WUD65504 K130931:K131040 HR130931:HR131040 RN130931:RN131040 ABJ130931:ABJ131040 ALF130931:ALF131040 AVB130931:AVB131040 BEX130931:BEX131040 BOT130931:BOT131040 BYP130931:BYP131040 CIL130931:CIL131040 CSH130931:CSH131040 DCD130931:DCD131040 DLZ130931:DLZ131040 DVV130931:DVV131040 EFR130931:EFR131040 EPN130931:EPN131040 EZJ130931:EZJ131040 FJF130931:FJF131040 FTB130931:FTB131040 GCX130931:GCX131040 GMT130931:GMT131040 GWP130931:GWP131040 HGL130931:HGL131040 HQH130931:HQH131040 IAD130931:IAD131040 IJZ130931:IJZ131040 ITV130931:ITV131040 JDR130931:JDR131040 JNN130931:JNN131040 JXJ130931:JXJ131040 KHF130931:KHF131040 KRB130931:KRB131040 LAX130931:LAX131040 LKT130931:LKT131040 LUP130931:LUP131040 MEL130931:MEL131040 MOH130931:MOH131040 MYD130931:MYD131040 NHZ130931:NHZ131040 NRV130931:NRV131040 OBR130931:OBR131040 OLN130931:OLN131040 OVJ130931:OVJ131040 PFF130931:PFF131040 PPB130931:PPB131040 PYX130931:PYX131040 QIT130931:QIT131040 QSP130931:QSP131040 RCL130931:RCL131040 RMH130931:RMH131040 RWD130931:RWD131040 SFZ130931:SFZ131040 SPV130931:SPV131040 SZR130931:SZR131040 TJN130931:TJN131040 TTJ130931:TTJ131040 UDF130931:UDF131040 UNB130931:UNB131040 UWX130931:UWX131040 VGT130931:VGT131040 VQP130931:VQP131040 WAL130931:WAL131040 WKH130931:WKH131040 WUD130931:WUD131040 K196467:K196576 HR196467:HR196576 RN196467:RN196576 ABJ196467:ABJ196576 ALF196467:ALF196576 AVB196467:AVB196576 BEX196467:BEX196576 BOT196467:BOT196576 BYP196467:BYP196576 CIL196467:CIL196576 CSH196467:CSH196576 DCD196467:DCD196576 DLZ196467:DLZ196576 DVV196467:DVV196576 EFR196467:EFR196576 EPN196467:EPN196576 EZJ196467:EZJ196576 FJF196467:FJF196576 FTB196467:FTB196576 GCX196467:GCX196576 GMT196467:GMT196576 GWP196467:GWP196576 HGL196467:HGL196576 HQH196467:HQH196576 IAD196467:IAD196576 IJZ196467:IJZ196576 ITV196467:ITV196576 JDR196467:JDR196576 JNN196467:JNN196576 JXJ196467:JXJ196576 KHF196467:KHF196576 KRB196467:KRB196576 LAX196467:LAX196576 LKT196467:LKT196576 LUP196467:LUP196576 MEL196467:MEL196576 MOH196467:MOH196576 MYD196467:MYD196576 NHZ196467:NHZ196576 NRV196467:NRV196576 OBR196467:OBR196576 OLN196467:OLN196576 OVJ196467:OVJ196576 PFF196467:PFF196576 PPB196467:PPB196576 PYX196467:PYX196576 QIT196467:QIT196576 QSP196467:QSP196576 RCL196467:RCL196576 RMH196467:RMH196576 RWD196467:RWD196576 SFZ196467:SFZ196576 SPV196467:SPV196576 SZR196467:SZR196576 TJN196467:TJN196576 TTJ196467:TTJ196576 UDF196467:UDF196576 UNB196467:UNB196576 UWX196467:UWX196576 VGT196467:VGT196576 VQP196467:VQP196576 WAL196467:WAL196576 WKH196467:WKH196576 WUD196467:WUD196576 K262003:K262112 HR262003:HR262112 RN262003:RN262112 ABJ262003:ABJ262112 ALF262003:ALF262112 AVB262003:AVB262112 BEX262003:BEX262112 BOT262003:BOT262112 BYP262003:BYP262112 CIL262003:CIL262112 CSH262003:CSH262112 DCD262003:DCD262112 DLZ262003:DLZ262112 DVV262003:DVV262112 EFR262003:EFR262112 EPN262003:EPN262112 EZJ262003:EZJ262112 FJF262003:FJF262112 FTB262003:FTB262112 GCX262003:GCX262112 GMT262003:GMT262112 GWP262003:GWP262112 HGL262003:HGL262112 HQH262003:HQH262112 IAD262003:IAD262112 IJZ262003:IJZ262112 ITV262003:ITV262112 JDR262003:JDR262112 JNN262003:JNN262112 JXJ262003:JXJ262112 KHF262003:KHF262112 KRB262003:KRB262112 LAX262003:LAX262112 LKT262003:LKT262112 LUP262003:LUP262112 MEL262003:MEL262112 MOH262003:MOH262112 MYD262003:MYD262112 NHZ262003:NHZ262112 NRV262003:NRV262112 OBR262003:OBR262112 OLN262003:OLN262112 OVJ262003:OVJ262112 PFF262003:PFF262112 PPB262003:PPB262112 PYX262003:PYX262112 QIT262003:QIT262112 QSP262003:QSP262112 RCL262003:RCL262112 RMH262003:RMH262112 RWD262003:RWD262112 SFZ262003:SFZ262112 SPV262003:SPV262112 SZR262003:SZR262112 TJN262003:TJN262112 TTJ262003:TTJ262112 UDF262003:UDF262112 UNB262003:UNB262112 UWX262003:UWX262112 VGT262003:VGT262112 VQP262003:VQP262112 WAL262003:WAL262112 WKH262003:WKH262112 WUD262003:WUD262112 K327539:K327648 HR327539:HR327648 RN327539:RN327648 ABJ327539:ABJ327648 ALF327539:ALF327648 AVB327539:AVB327648 BEX327539:BEX327648 BOT327539:BOT327648 BYP327539:BYP327648 CIL327539:CIL327648 CSH327539:CSH327648 DCD327539:DCD327648 DLZ327539:DLZ327648 DVV327539:DVV327648 EFR327539:EFR327648 EPN327539:EPN327648 EZJ327539:EZJ327648 FJF327539:FJF327648 FTB327539:FTB327648 GCX327539:GCX327648 GMT327539:GMT327648 GWP327539:GWP327648 HGL327539:HGL327648 HQH327539:HQH327648 IAD327539:IAD327648 IJZ327539:IJZ327648 ITV327539:ITV327648 JDR327539:JDR327648 JNN327539:JNN327648 JXJ327539:JXJ327648 KHF327539:KHF327648 KRB327539:KRB327648 LAX327539:LAX327648 LKT327539:LKT327648 LUP327539:LUP327648 MEL327539:MEL327648 MOH327539:MOH327648 MYD327539:MYD327648 NHZ327539:NHZ327648 NRV327539:NRV327648 OBR327539:OBR327648 OLN327539:OLN327648 OVJ327539:OVJ327648 PFF327539:PFF327648 PPB327539:PPB327648 PYX327539:PYX327648 QIT327539:QIT327648 QSP327539:QSP327648 RCL327539:RCL327648 RMH327539:RMH327648 RWD327539:RWD327648 SFZ327539:SFZ327648 SPV327539:SPV327648 SZR327539:SZR327648 TJN327539:TJN327648 TTJ327539:TTJ327648 UDF327539:UDF327648 UNB327539:UNB327648 UWX327539:UWX327648 VGT327539:VGT327648 VQP327539:VQP327648 WAL327539:WAL327648 WKH327539:WKH327648 WUD327539:WUD327648 K393075:K393184 HR393075:HR393184 RN393075:RN393184 ABJ393075:ABJ393184 ALF393075:ALF393184 AVB393075:AVB393184 BEX393075:BEX393184 BOT393075:BOT393184 BYP393075:BYP393184 CIL393075:CIL393184 CSH393075:CSH393184 DCD393075:DCD393184 DLZ393075:DLZ393184 DVV393075:DVV393184 EFR393075:EFR393184 EPN393075:EPN393184 EZJ393075:EZJ393184 FJF393075:FJF393184 FTB393075:FTB393184 GCX393075:GCX393184 GMT393075:GMT393184 GWP393075:GWP393184 HGL393075:HGL393184 HQH393075:HQH393184 IAD393075:IAD393184 IJZ393075:IJZ393184 ITV393075:ITV393184 JDR393075:JDR393184 JNN393075:JNN393184 JXJ393075:JXJ393184 KHF393075:KHF393184 KRB393075:KRB393184 LAX393075:LAX393184 LKT393075:LKT393184 LUP393075:LUP393184 MEL393075:MEL393184 MOH393075:MOH393184 MYD393075:MYD393184 NHZ393075:NHZ393184 NRV393075:NRV393184 OBR393075:OBR393184 OLN393075:OLN393184 OVJ393075:OVJ393184 PFF393075:PFF393184 PPB393075:PPB393184 PYX393075:PYX393184 QIT393075:QIT393184 QSP393075:QSP393184 RCL393075:RCL393184 RMH393075:RMH393184 RWD393075:RWD393184 SFZ393075:SFZ393184 SPV393075:SPV393184 SZR393075:SZR393184 TJN393075:TJN393184 TTJ393075:TTJ393184 UDF393075:UDF393184 UNB393075:UNB393184 UWX393075:UWX393184 VGT393075:VGT393184 VQP393075:VQP393184 WAL393075:WAL393184 WKH393075:WKH393184 WUD393075:WUD393184 K458611:K458720 HR458611:HR458720 RN458611:RN458720 ABJ458611:ABJ458720 ALF458611:ALF458720 AVB458611:AVB458720 BEX458611:BEX458720 BOT458611:BOT458720 BYP458611:BYP458720 CIL458611:CIL458720 CSH458611:CSH458720 DCD458611:DCD458720 DLZ458611:DLZ458720 DVV458611:DVV458720 EFR458611:EFR458720 EPN458611:EPN458720 EZJ458611:EZJ458720 FJF458611:FJF458720 FTB458611:FTB458720 GCX458611:GCX458720 GMT458611:GMT458720 GWP458611:GWP458720 HGL458611:HGL458720 HQH458611:HQH458720 IAD458611:IAD458720 IJZ458611:IJZ458720 ITV458611:ITV458720 JDR458611:JDR458720 JNN458611:JNN458720 JXJ458611:JXJ458720 KHF458611:KHF458720 KRB458611:KRB458720 LAX458611:LAX458720 LKT458611:LKT458720 LUP458611:LUP458720 MEL458611:MEL458720 MOH458611:MOH458720 MYD458611:MYD458720 NHZ458611:NHZ458720 NRV458611:NRV458720 OBR458611:OBR458720 OLN458611:OLN458720 OVJ458611:OVJ458720 PFF458611:PFF458720 PPB458611:PPB458720 PYX458611:PYX458720 QIT458611:QIT458720 QSP458611:QSP458720 RCL458611:RCL458720 RMH458611:RMH458720 RWD458611:RWD458720 SFZ458611:SFZ458720 SPV458611:SPV458720 SZR458611:SZR458720 TJN458611:TJN458720 TTJ458611:TTJ458720 UDF458611:UDF458720 UNB458611:UNB458720 UWX458611:UWX458720 VGT458611:VGT458720 VQP458611:VQP458720 WAL458611:WAL458720 WKH458611:WKH458720 WUD458611:WUD458720 K524147:K524256 HR524147:HR524256 RN524147:RN524256 ABJ524147:ABJ524256 ALF524147:ALF524256 AVB524147:AVB524256 BEX524147:BEX524256 BOT524147:BOT524256 BYP524147:BYP524256 CIL524147:CIL524256 CSH524147:CSH524256 DCD524147:DCD524256 DLZ524147:DLZ524256 DVV524147:DVV524256 EFR524147:EFR524256 EPN524147:EPN524256 EZJ524147:EZJ524256 FJF524147:FJF524256 FTB524147:FTB524256 GCX524147:GCX524256 GMT524147:GMT524256 GWP524147:GWP524256 HGL524147:HGL524256 HQH524147:HQH524256 IAD524147:IAD524256 IJZ524147:IJZ524256 ITV524147:ITV524256 JDR524147:JDR524256 JNN524147:JNN524256 JXJ524147:JXJ524256 KHF524147:KHF524256 KRB524147:KRB524256 LAX524147:LAX524256 LKT524147:LKT524256 LUP524147:LUP524256 MEL524147:MEL524256 MOH524147:MOH524256 MYD524147:MYD524256 NHZ524147:NHZ524256 NRV524147:NRV524256 OBR524147:OBR524256 OLN524147:OLN524256 OVJ524147:OVJ524256 PFF524147:PFF524256 PPB524147:PPB524256 PYX524147:PYX524256 QIT524147:QIT524256 QSP524147:QSP524256 RCL524147:RCL524256 RMH524147:RMH524256 RWD524147:RWD524256 SFZ524147:SFZ524256 SPV524147:SPV524256 SZR524147:SZR524256 TJN524147:TJN524256 TTJ524147:TTJ524256 UDF524147:UDF524256 UNB524147:UNB524256 UWX524147:UWX524256 VGT524147:VGT524256 VQP524147:VQP524256 WAL524147:WAL524256 WKH524147:WKH524256 WUD524147:WUD524256 K589683:K589792 HR589683:HR589792 RN589683:RN589792 ABJ589683:ABJ589792 ALF589683:ALF589792 AVB589683:AVB589792 BEX589683:BEX589792 BOT589683:BOT589792 BYP589683:BYP589792 CIL589683:CIL589792 CSH589683:CSH589792 DCD589683:DCD589792 DLZ589683:DLZ589792 DVV589683:DVV589792 EFR589683:EFR589792 EPN589683:EPN589792 EZJ589683:EZJ589792 FJF589683:FJF589792 FTB589683:FTB589792 GCX589683:GCX589792 GMT589683:GMT589792 GWP589683:GWP589792 HGL589683:HGL589792 HQH589683:HQH589792 IAD589683:IAD589792 IJZ589683:IJZ589792 ITV589683:ITV589792 JDR589683:JDR589792 JNN589683:JNN589792 JXJ589683:JXJ589792 KHF589683:KHF589792 KRB589683:KRB589792 LAX589683:LAX589792 LKT589683:LKT589792 LUP589683:LUP589792 MEL589683:MEL589792 MOH589683:MOH589792 MYD589683:MYD589792 NHZ589683:NHZ589792 NRV589683:NRV589792 OBR589683:OBR589792 OLN589683:OLN589792 OVJ589683:OVJ589792 PFF589683:PFF589792 PPB589683:PPB589792 PYX589683:PYX589792 QIT589683:QIT589792 QSP589683:QSP589792 RCL589683:RCL589792 RMH589683:RMH589792 RWD589683:RWD589792 SFZ589683:SFZ589792 SPV589683:SPV589792 SZR589683:SZR589792 TJN589683:TJN589792 TTJ589683:TTJ589792 UDF589683:UDF589792 UNB589683:UNB589792 UWX589683:UWX589792 VGT589683:VGT589792 VQP589683:VQP589792 WAL589683:WAL589792 WKH589683:WKH589792 WUD589683:WUD589792 K655219:K655328 HR655219:HR655328 RN655219:RN655328 ABJ655219:ABJ655328 ALF655219:ALF655328 AVB655219:AVB655328 BEX655219:BEX655328 BOT655219:BOT655328 BYP655219:BYP655328 CIL655219:CIL655328 CSH655219:CSH655328 DCD655219:DCD655328 DLZ655219:DLZ655328 DVV655219:DVV655328 EFR655219:EFR655328 EPN655219:EPN655328 EZJ655219:EZJ655328 FJF655219:FJF655328 FTB655219:FTB655328 GCX655219:GCX655328 GMT655219:GMT655328 GWP655219:GWP655328 HGL655219:HGL655328 HQH655219:HQH655328 IAD655219:IAD655328 IJZ655219:IJZ655328 ITV655219:ITV655328 JDR655219:JDR655328 JNN655219:JNN655328 JXJ655219:JXJ655328 KHF655219:KHF655328 KRB655219:KRB655328 LAX655219:LAX655328 LKT655219:LKT655328 LUP655219:LUP655328 MEL655219:MEL655328 MOH655219:MOH655328 MYD655219:MYD655328 NHZ655219:NHZ655328 NRV655219:NRV655328 OBR655219:OBR655328 OLN655219:OLN655328 OVJ655219:OVJ655328 PFF655219:PFF655328 PPB655219:PPB655328 PYX655219:PYX655328 QIT655219:QIT655328 QSP655219:QSP655328 RCL655219:RCL655328 RMH655219:RMH655328 RWD655219:RWD655328 SFZ655219:SFZ655328 SPV655219:SPV655328 SZR655219:SZR655328 TJN655219:TJN655328 TTJ655219:TTJ655328 UDF655219:UDF655328 UNB655219:UNB655328 UWX655219:UWX655328 VGT655219:VGT655328 VQP655219:VQP655328 WAL655219:WAL655328 WKH655219:WKH655328 WUD655219:WUD655328 K720755:K720864 HR720755:HR720864 RN720755:RN720864 ABJ720755:ABJ720864 ALF720755:ALF720864 AVB720755:AVB720864 BEX720755:BEX720864 BOT720755:BOT720864 BYP720755:BYP720864 CIL720755:CIL720864 CSH720755:CSH720864 DCD720755:DCD720864 DLZ720755:DLZ720864 DVV720755:DVV720864 EFR720755:EFR720864 EPN720755:EPN720864 EZJ720755:EZJ720864 FJF720755:FJF720864 FTB720755:FTB720864 GCX720755:GCX720864 GMT720755:GMT720864 GWP720755:GWP720864 HGL720755:HGL720864 HQH720755:HQH720864 IAD720755:IAD720864 IJZ720755:IJZ720864 ITV720755:ITV720864 JDR720755:JDR720864 JNN720755:JNN720864 JXJ720755:JXJ720864 KHF720755:KHF720864 KRB720755:KRB720864 LAX720755:LAX720864 LKT720755:LKT720864 LUP720755:LUP720864 MEL720755:MEL720864 MOH720755:MOH720864 MYD720755:MYD720864 NHZ720755:NHZ720864 NRV720755:NRV720864 OBR720755:OBR720864 OLN720755:OLN720864 OVJ720755:OVJ720864 PFF720755:PFF720864 PPB720755:PPB720864 PYX720755:PYX720864 QIT720755:QIT720864 QSP720755:QSP720864 RCL720755:RCL720864 RMH720755:RMH720864 RWD720755:RWD720864 SFZ720755:SFZ720864 SPV720755:SPV720864 SZR720755:SZR720864 TJN720755:TJN720864 TTJ720755:TTJ720864 UDF720755:UDF720864 UNB720755:UNB720864 UWX720755:UWX720864 VGT720755:VGT720864 VQP720755:VQP720864 WAL720755:WAL720864 WKH720755:WKH720864 WUD720755:WUD720864 K786291:K786400 HR786291:HR786400 RN786291:RN786400 ABJ786291:ABJ786400 ALF786291:ALF786400 AVB786291:AVB786400 BEX786291:BEX786400 BOT786291:BOT786400 BYP786291:BYP786400 CIL786291:CIL786400 CSH786291:CSH786400 DCD786291:DCD786400 DLZ786291:DLZ786400 DVV786291:DVV786400 EFR786291:EFR786400 EPN786291:EPN786400 EZJ786291:EZJ786400 FJF786291:FJF786400 FTB786291:FTB786400 GCX786291:GCX786400 GMT786291:GMT786400 GWP786291:GWP786400 HGL786291:HGL786400 HQH786291:HQH786400 IAD786291:IAD786400 IJZ786291:IJZ786400 ITV786291:ITV786400 JDR786291:JDR786400 JNN786291:JNN786400 JXJ786291:JXJ786400 KHF786291:KHF786400 KRB786291:KRB786400 LAX786291:LAX786400 LKT786291:LKT786400 LUP786291:LUP786400 MEL786291:MEL786400 MOH786291:MOH786400 MYD786291:MYD786400 NHZ786291:NHZ786400 NRV786291:NRV786400 OBR786291:OBR786400 OLN786291:OLN786400 OVJ786291:OVJ786400 PFF786291:PFF786400 PPB786291:PPB786400 PYX786291:PYX786400 QIT786291:QIT786400 QSP786291:QSP786400 RCL786291:RCL786400 RMH786291:RMH786400 RWD786291:RWD786400 SFZ786291:SFZ786400 SPV786291:SPV786400 SZR786291:SZR786400 TJN786291:TJN786400 TTJ786291:TTJ786400 UDF786291:UDF786400 UNB786291:UNB786400 UWX786291:UWX786400 VGT786291:VGT786400 VQP786291:VQP786400 WAL786291:WAL786400 WKH786291:WKH786400 WUD786291:WUD786400 K851827:K851936 HR851827:HR851936 RN851827:RN851936 ABJ851827:ABJ851936 ALF851827:ALF851936 AVB851827:AVB851936 BEX851827:BEX851936 BOT851827:BOT851936 BYP851827:BYP851936 CIL851827:CIL851936 CSH851827:CSH851936 DCD851827:DCD851936 DLZ851827:DLZ851936 DVV851827:DVV851936 EFR851827:EFR851936 EPN851827:EPN851936 EZJ851827:EZJ851936 FJF851827:FJF851936 FTB851827:FTB851936 GCX851827:GCX851936 GMT851827:GMT851936 GWP851827:GWP851936 HGL851827:HGL851936 HQH851827:HQH851936 IAD851827:IAD851936 IJZ851827:IJZ851936 ITV851827:ITV851936 JDR851827:JDR851936 JNN851827:JNN851936 JXJ851827:JXJ851936 KHF851827:KHF851936 KRB851827:KRB851936 LAX851827:LAX851936 LKT851827:LKT851936 LUP851827:LUP851936 MEL851827:MEL851936 MOH851827:MOH851936 MYD851827:MYD851936 NHZ851827:NHZ851936 NRV851827:NRV851936 OBR851827:OBR851936 OLN851827:OLN851936 OVJ851827:OVJ851936 PFF851827:PFF851936 PPB851827:PPB851936 PYX851827:PYX851936 QIT851827:QIT851936 QSP851827:QSP851936 RCL851827:RCL851936 RMH851827:RMH851936 RWD851827:RWD851936 SFZ851827:SFZ851936 SPV851827:SPV851936 SZR851827:SZR851936 TJN851827:TJN851936 TTJ851827:TTJ851936 UDF851827:UDF851936 UNB851827:UNB851936 UWX851827:UWX851936 VGT851827:VGT851936 VQP851827:VQP851936 WAL851827:WAL851936 WKH851827:WKH851936 WUD851827:WUD851936 K917363:K917472 HR917363:HR917472 RN917363:RN917472 ABJ917363:ABJ917472 ALF917363:ALF917472 AVB917363:AVB917472 BEX917363:BEX917472 BOT917363:BOT917472 BYP917363:BYP917472 CIL917363:CIL917472 CSH917363:CSH917472 DCD917363:DCD917472 DLZ917363:DLZ917472 DVV917363:DVV917472 EFR917363:EFR917472 EPN917363:EPN917472 EZJ917363:EZJ917472 FJF917363:FJF917472 FTB917363:FTB917472 GCX917363:GCX917472 GMT917363:GMT917472 GWP917363:GWP917472 HGL917363:HGL917472 HQH917363:HQH917472 IAD917363:IAD917472 IJZ917363:IJZ917472 ITV917363:ITV917472 JDR917363:JDR917472 JNN917363:JNN917472 JXJ917363:JXJ917472 KHF917363:KHF917472 KRB917363:KRB917472 LAX917363:LAX917472 LKT917363:LKT917472 LUP917363:LUP917472 MEL917363:MEL917472 MOH917363:MOH917472 MYD917363:MYD917472 NHZ917363:NHZ917472 NRV917363:NRV917472 OBR917363:OBR917472 OLN917363:OLN917472 OVJ917363:OVJ917472 PFF917363:PFF917472 PPB917363:PPB917472 PYX917363:PYX917472 QIT917363:QIT917472 QSP917363:QSP917472 RCL917363:RCL917472 RMH917363:RMH917472 RWD917363:RWD917472 SFZ917363:SFZ917472 SPV917363:SPV917472 SZR917363:SZR917472 TJN917363:TJN917472 TTJ917363:TTJ917472 UDF917363:UDF917472 UNB917363:UNB917472 UWX917363:UWX917472 VGT917363:VGT917472 VQP917363:VQP917472 WAL917363:WAL917472 WKH917363:WKH917472 WUD917363:WUD917472 K982899:K983008 HR982899:HR983008 RN982899:RN983008 ABJ982899:ABJ983008 ALF982899:ALF983008 AVB982899:AVB983008 BEX982899:BEX983008 BOT982899:BOT983008 BYP982899:BYP983008 CIL982899:CIL983008 CSH982899:CSH983008 DCD982899:DCD983008 DLZ982899:DLZ983008 DVV982899:DVV983008 EFR982899:EFR983008 EPN982899:EPN983008 EZJ982899:EZJ983008 FJF982899:FJF983008 FTB982899:FTB983008 GCX982899:GCX983008 GMT982899:GMT983008 GWP982899:GWP983008 HGL982899:HGL983008 HQH982899:HQH983008 IAD982899:IAD983008 IJZ982899:IJZ983008 ITV982899:ITV983008 JDR982899:JDR983008 JNN982899:JNN983008 JXJ982899:JXJ983008 KHF982899:KHF983008 KRB982899:KRB983008 LAX982899:LAX983008 LKT982899:LKT983008 LUP982899:LUP983008 MEL982899:MEL983008 MOH982899:MOH983008 MYD982899:MYD983008 NHZ982899:NHZ983008 NRV982899:NRV983008 OBR982899:OBR983008 OLN982899:OLN983008 OVJ982899:OVJ983008 PFF982899:PFF983008 PPB982899:PPB983008 PYX982899:PYX983008 QIT982899:QIT983008 QSP982899:QSP983008 RCL982899:RCL983008 RMH982899:RMH983008 RWD982899:RWD983008 SFZ982899:SFZ983008 SPV982899:SPV983008 SZR982899:SZR983008 TJN982899:TJN983008 TTJ982899:TTJ983008 UDF982899:UDF983008 UNB982899:UNB983008 UWX982899:UWX983008 VGT982899:VGT983008 VQP982899:VQP983008 WAL982899:WAL983008 WKH982899:WKH983008 WUD982899:WUD983008 K1048435:K1048576 HR1048435:HR1048576 RN1048435:RN1048576 ABJ1048435:ABJ1048576 ALF1048435:ALF1048576 AVB1048435:AVB1048576 BEX1048435:BEX1048576 BOT1048435:BOT1048576 BYP1048435:BYP1048576 CIL1048435:CIL1048576 CSH1048435:CSH1048576 DCD1048435:DCD1048576 DLZ1048435:DLZ1048576 DVV1048435:DVV1048576 EFR1048435:EFR1048576 EPN1048435:EPN1048576 EZJ1048435:EZJ1048576 FJF1048435:FJF1048576 FTB1048435:FTB1048576 GCX1048435:GCX1048576 GMT1048435:GMT1048576 GWP1048435:GWP1048576 HGL1048435:HGL1048576 HQH1048435:HQH1048576 IAD1048435:IAD1048576 IJZ1048435:IJZ1048576 ITV1048435:ITV1048576 JDR1048435:JDR1048576 JNN1048435:JNN1048576 JXJ1048435:JXJ1048576 KHF1048435:KHF1048576 KRB1048435:KRB1048576 LAX1048435:LAX1048576 LKT1048435:LKT1048576 LUP1048435:LUP1048576 MEL1048435:MEL1048576 MOH1048435:MOH1048576 MYD1048435:MYD1048576 NHZ1048435:NHZ1048576 NRV1048435:NRV1048576 OBR1048435:OBR1048576 OLN1048435:OLN1048576 OVJ1048435:OVJ1048576 PFF1048435:PFF1048576 PPB1048435:PPB1048576 PYX1048435:PYX1048576 QIT1048435:QIT1048576 QSP1048435:QSP1048576 RCL1048435:RCL1048576 RMH1048435:RMH1048576 RWD1048435:RWD1048576 SFZ1048435:SFZ1048576 SPV1048435:SPV1048576 SZR1048435:SZR1048576 TJN1048435:TJN1048576 TTJ1048435:TTJ1048576 UDF1048435:UDF1048576 UNB1048435:UNB1048576 UWX1048435:UWX1048576 VGT1048435:VGT1048576 VQP1048435:VQP1048576 WAL1048435:WAL1048576 WKH1048435:WKH1048576 WUD1048435:WUD1048576" xr:uid="{88E1D17C-75CF-4C02-9F1A-C3F56C0EAD96}">
      <formula1>vf</formula1>
    </dataValidation>
  </dataValidations>
  <hyperlinks>
    <hyperlink ref="B8" r:id="rId1" xr:uid="{995FAEC5-853D-460C-A4EE-CD028E35E70C}"/>
  </hyperlinks>
  <pageMargins left="0.19685039370078741" right="0.27559055118110237" top="0.19685039370078741" bottom="0.3" header="0.19685039370078741" footer="0.2"/>
  <pageSetup scale="5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3]!agregarfilas">
                <anchor moveWithCells="1" sizeWithCells="1">
                  <from>
                    <xdr:col>1</xdr:col>
                    <xdr:colOff>276225</xdr:colOff>
                    <xdr:row>14</xdr:row>
                    <xdr:rowOff>276225</xdr:rowOff>
                  </from>
                  <to>
                    <xdr:col>1</xdr:col>
                    <xdr:colOff>1457325</xdr:colOff>
                    <xdr:row>16</xdr:row>
                    <xdr:rowOff>19050</xdr:rowOff>
                  </to>
                </anchor>
              </controlPr>
            </control>
          </mc:Choice>
        </mc:AlternateContent>
        <mc:AlternateContent xmlns:mc="http://schemas.openxmlformats.org/markup-compatibility/2006">
          <mc:Choice Requires="x14">
            <control shapeId="1026" r:id="rId6" name="Button 2">
              <controlPr defaultSize="0" print="0" autoFill="0" autoPict="0" macro="[3]!elimfilas">
                <anchor moveWithCells="1" sizeWithCells="1">
                  <from>
                    <xdr:col>1</xdr:col>
                    <xdr:colOff>1638300</xdr:colOff>
                    <xdr:row>14</xdr:row>
                    <xdr:rowOff>285750</xdr:rowOff>
                  </from>
                  <to>
                    <xdr:col>1</xdr:col>
                    <xdr:colOff>2838450</xdr:colOff>
                    <xdr:row>16</xdr:row>
                    <xdr:rowOff>9525</xdr:rowOff>
                  </to>
                </anchor>
              </controlPr>
            </control>
          </mc:Choice>
        </mc:AlternateContent>
        <mc:AlternateContent xmlns:mc="http://schemas.openxmlformats.org/markup-compatibility/2006">
          <mc:Choice Requires="x14">
            <control shapeId="1027" r:id="rId7" name="Button 3">
              <controlPr defaultSize="0" print="0" autoFill="0" autoPict="0" macro="[3]!agregarfilasNecAdi">
                <anchor moveWithCells="1" sizeWithCells="1">
                  <from>
                    <xdr:col>4</xdr:col>
                    <xdr:colOff>161925</xdr:colOff>
                    <xdr:row>14</xdr:row>
                    <xdr:rowOff>266700</xdr:rowOff>
                  </from>
                  <to>
                    <xdr:col>4</xdr:col>
                    <xdr:colOff>1219200</xdr:colOff>
                    <xdr:row>16</xdr:row>
                    <xdr:rowOff>0</xdr:rowOff>
                  </to>
                </anchor>
              </controlPr>
            </control>
          </mc:Choice>
        </mc:AlternateContent>
        <mc:AlternateContent xmlns:mc="http://schemas.openxmlformats.org/markup-compatibility/2006">
          <mc:Choice Requires="x14">
            <control shapeId="1028" r:id="rId8" name="Button 4">
              <controlPr defaultSize="0" print="0" autoFill="0" autoPict="0" macro="[3]!elimfilasNecAdi">
                <anchor moveWithCells="1" sizeWithCells="1">
                  <from>
                    <xdr:col>4</xdr:col>
                    <xdr:colOff>1400175</xdr:colOff>
                    <xdr:row>14</xdr:row>
                    <xdr:rowOff>266700</xdr:rowOff>
                  </from>
                  <to>
                    <xdr:col>5</xdr:col>
                    <xdr:colOff>1114425</xdr:colOff>
                    <xdr:row>15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2024 vs P financiero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Giovanny Hernandez Baquero</dc:creator>
  <cp:lastModifiedBy>Vladimir Giovanny Hernandez Baquero</cp:lastModifiedBy>
  <dcterms:created xsi:type="dcterms:W3CDTF">2024-01-19T13:15:22Z</dcterms:created>
  <dcterms:modified xsi:type="dcterms:W3CDTF">2024-01-25T19:56:12Z</dcterms:modified>
</cp:coreProperties>
</file>