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capitalsaludesp-my.sharepoint.com/personal/profesional_planeacion4_capitalsalud_gov_co/Documents/Escritorio/"/>
    </mc:Choice>
  </mc:AlternateContent>
  <xr:revisionPtr revIDLastSave="9" documentId="8_{7A63277D-75F4-4C8C-B421-AF8729372AA3}" xr6:coauthVersionLast="47" xr6:coauthVersionMax="47" xr10:uidLastSave="{41408E40-5678-4B07-BF95-EC681AD925DC}"/>
  <bookViews>
    <workbookView xWindow="-120" yWindow="-120" windowWidth="20730" windowHeight="11160" xr2:uid="{448EA7E3-2911-4FBE-833C-4D391BE4C951}"/>
  </bookViews>
  <sheets>
    <sheet name="PAA 2024 vs P financiero" sheetId="1" r:id="rId1"/>
  </sheets>
  <externalReferences>
    <externalReference r:id="rId2"/>
    <externalReference r:id="rId3"/>
    <externalReference r:id="rId4"/>
  </externalReferences>
  <definedNames>
    <definedName name="_xlnm._FilterDatabase" localSheetId="0" hidden="1">'PAA 2024 vs P financiero'!$A$19:$XDN$19</definedName>
    <definedName name="fuenteRecursos">#N/A</definedName>
    <definedName name="meses">#N/A</definedName>
    <definedName name="modalidad">#N/A</definedName>
    <definedName name="_xlnm.Print_Titles" localSheetId="0">#N/A</definedName>
    <definedName name="vf">#N/A</definedName>
    <definedName name="vfestado">#N/A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4" i="1" l="1"/>
  <c r="J120" i="1"/>
  <c r="J115" i="1"/>
  <c r="J63" i="1" l="1"/>
  <c r="J49" i="1" l="1"/>
  <c r="J83" i="1"/>
  <c r="J22" i="1"/>
  <c r="J109" i="1"/>
  <c r="J108" i="1"/>
  <c r="J107" i="1"/>
  <c r="J106" i="1"/>
  <c r="J104" i="1"/>
  <c r="J103" i="1"/>
  <c r="J102" i="1"/>
  <c r="J101" i="1"/>
  <c r="J99" i="1"/>
  <c r="J98" i="1"/>
  <c r="J97" i="1"/>
  <c r="J96" i="1"/>
  <c r="J95" i="1"/>
  <c r="J94" i="1"/>
  <c r="J93" i="1"/>
  <c r="J92" i="1"/>
  <c r="J91" i="1"/>
  <c r="J89" i="1"/>
  <c r="J88" i="1"/>
  <c r="J87" i="1"/>
  <c r="J86" i="1"/>
  <c r="J85" i="1"/>
  <c r="G116" i="1" s="1"/>
  <c r="J84" i="1"/>
  <c r="J82" i="1"/>
  <c r="J81" i="1"/>
  <c r="J79" i="1"/>
  <c r="J78" i="1"/>
  <c r="J77" i="1"/>
  <c r="J76" i="1"/>
  <c r="J74" i="1"/>
  <c r="J73" i="1"/>
  <c r="J71" i="1"/>
  <c r="J70" i="1"/>
  <c r="J69" i="1"/>
  <c r="J68" i="1"/>
  <c r="J67" i="1"/>
  <c r="J66" i="1"/>
  <c r="J65" i="1"/>
  <c r="J64" i="1"/>
  <c r="J62" i="1"/>
  <c r="J61" i="1"/>
  <c r="J60" i="1"/>
  <c r="J59" i="1"/>
  <c r="J58" i="1"/>
  <c r="J57" i="1"/>
  <c r="J55" i="1"/>
  <c r="J54" i="1"/>
  <c r="J53" i="1"/>
  <c r="J52" i="1"/>
  <c r="J50" i="1"/>
  <c r="J122" i="1" s="1"/>
  <c r="J48" i="1"/>
  <c r="J123" i="1" s="1"/>
  <c r="J47" i="1"/>
  <c r="J46" i="1"/>
  <c r="J45" i="1"/>
  <c r="J44" i="1"/>
  <c r="J42" i="1"/>
  <c r="J41" i="1"/>
  <c r="J40" i="1"/>
  <c r="J38" i="1"/>
  <c r="J37" i="1"/>
  <c r="J36" i="1"/>
  <c r="J35" i="1"/>
  <c r="J34" i="1"/>
  <c r="J33" i="1"/>
  <c r="J32" i="1"/>
  <c r="J31" i="1"/>
  <c r="J30" i="1"/>
  <c r="J29" i="1"/>
  <c r="J28" i="1"/>
  <c r="J27" i="1"/>
  <c r="J26" i="1"/>
  <c r="J25" i="1"/>
  <c r="J24" i="1"/>
  <c r="J23" i="1"/>
  <c r="M15" i="1"/>
  <c r="J21" i="1" l="1"/>
  <c r="G127" i="1" s="1"/>
  <c r="G114" i="1"/>
  <c r="G117" i="1"/>
  <c r="J72" i="1"/>
  <c r="G120" i="1"/>
  <c r="J118" i="1"/>
  <c r="J117" i="1"/>
  <c r="G113" i="1"/>
  <c r="J100" i="1"/>
  <c r="J51" i="1"/>
  <c r="J56" i="1"/>
  <c r="J105" i="1"/>
  <c r="J113" i="1"/>
  <c r="J121" i="1"/>
  <c r="J90" i="1"/>
  <c r="J119" i="1"/>
  <c r="J116" i="1"/>
  <c r="J75" i="1"/>
  <c r="J128" i="1"/>
  <c r="J144" i="1" s="1"/>
  <c r="J80" i="1"/>
  <c r="G122" i="1"/>
  <c r="J145" i="1"/>
  <c r="J146" i="1" s="1"/>
  <c r="G121" i="1"/>
  <c r="J39" i="1"/>
  <c r="G118" i="1"/>
  <c r="J127" i="1"/>
  <c r="G128" i="1"/>
  <c r="G115" i="1"/>
  <c r="G119" i="1"/>
  <c r="G123" i="1"/>
  <c r="G124" i="1" l="1"/>
  <c r="G131" i="1" s="1"/>
  <c r="J112" i="1"/>
  <c r="J131" i="1" s="1"/>
  <c r="B12" i="1" s="1"/>
  <c r="J124" i="1"/>
  <c r="M1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36" authorId="0" shapeId="0" xr:uid="{E1EFA763-C94E-450A-AA73-71155E0473F4}">
      <text>
        <r>
          <rPr>
            <b/>
            <sz val="12"/>
            <color indexed="81"/>
            <rFont val="Tahoma"/>
            <family val="2"/>
          </rPr>
          <t>CCE:</t>
        </r>
        <r>
          <rPr>
            <sz val="12"/>
            <color indexed="81"/>
            <rFont val="Tahoma"/>
            <family val="2"/>
          </rPr>
          <t xml:space="preserve">
CCE: Agregar los códigos UNSPSC completos con los 8 dígitos y cada código UNSPSC separado por un espacio.</t>
        </r>
      </text>
    </comment>
  </commentList>
</comments>
</file>

<file path=xl/sharedStrings.xml><?xml version="1.0" encoding="utf-8"?>
<sst xmlns="http://schemas.openxmlformats.org/spreadsheetml/2006/main" count="788" uniqueCount="236">
  <si>
    <t>PLAN ANUAL DE ADQUISICIONES 2024</t>
  </si>
  <si>
    <t>A. INFORMACIÓN GENERAL DE LA ENTIDAD</t>
  </si>
  <si>
    <t>Nombre</t>
  </si>
  <si>
    <t xml:space="preserve">El principal objetivo del Plan Anual de Adquisiciones es alcanzar mejores condiciones de competencia para lograr la participación de un mayor número de operadores económicos interesados en los procesos de selección que se van a adelantar durante el año fiscal. </t>
  </si>
  <si>
    <t>Dirección</t>
  </si>
  <si>
    <t>Cra 16 # 40a - 45</t>
  </si>
  <si>
    <t>Teléfono</t>
  </si>
  <si>
    <t>Página web</t>
  </si>
  <si>
    <t>https://www.capitalsalud.gov.co/3-1-plan-anual-de-adquisiciones/</t>
  </si>
  <si>
    <t>Misión y visión</t>
  </si>
  <si>
    <t>Misión: Somos la EPS que garantiza el aseguramiento, el bienestar y la salud de sus afiliados; basada en un modelo de atención integral en salud, con altos estándares de calidad, trato humanizado, renovación tecnológica, con un equipo de trabajo competente enfocada en la satisfacción de nuestros afiliados y sus familias.
Visión: En el 2024 CAPITAL SALUD EPS será la EAPB reconocida por su enfoque social y humano, con estándares superiores de calidad, basados en la innovación de sus procesos y sostenibilidad financiera</t>
  </si>
  <si>
    <t>Perspectiva estratégica</t>
  </si>
  <si>
    <t xml:space="preserve"> Lograr la sostenibilidad financiera de la EPS</t>
  </si>
  <si>
    <t>Información de contacto</t>
  </si>
  <si>
    <t>El Plan Anual de Adquisiciones es un instrumento de planeación que se constituye como un documento de naturaleza informativa, que contendrá la planificación y programación de las adquisiciones de bienes, obras y servicios de Capital Salud EPS-S durante cada vigencia fiscal, las cuales podrán ser canceladas, revisadas o modificadas. Esta información no representa compromiso u obligación alguna por parte de Capital Salud EPS-S ni la compromete a adquirir los bienes, obras y servicios en él señalados.</t>
  </si>
  <si>
    <t>Valor total del PAA</t>
  </si>
  <si>
    <t>Fecha de última actualización del PAA</t>
  </si>
  <si>
    <t>Cantidad de filas adquisiciones planeadas:</t>
  </si>
  <si>
    <t>Cantidad de filas necesidades adicionales:</t>
  </si>
  <si>
    <t>B. ADQUISICIONES PLANEADAS</t>
  </si>
  <si>
    <t>Códigos UNSPSC</t>
  </si>
  <si>
    <t>Descripción SECOP</t>
  </si>
  <si>
    <t>Necesidad Capital Salud EPS</t>
  </si>
  <si>
    <t>Fecha estimada de inicio de proceso de selección (mes)</t>
  </si>
  <si>
    <t>Duración estimada del contrato (número de mes(es))</t>
  </si>
  <si>
    <t xml:space="preserve">Modalidad de selección </t>
  </si>
  <si>
    <t>Contrato</t>
  </si>
  <si>
    <t>Fuente de los recursos</t>
  </si>
  <si>
    <t>Valor total estimado Mes</t>
  </si>
  <si>
    <t>Valor estimado en la vigencia actual</t>
  </si>
  <si>
    <t>¿Se requieren vigencias futuras?</t>
  </si>
  <si>
    <t>Estado de solicitud de vigencias futuras</t>
  </si>
  <si>
    <t>Datos de contacto del responsable</t>
  </si>
  <si>
    <t>Servicios Comerciales</t>
  </si>
  <si>
    <t>Medicamentos y Productos Farmacéuticos</t>
  </si>
  <si>
    <t>Enero</t>
  </si>
  <si>
    <t>Contratación Directa</t>
  </si>
  <si>
    <t>Nuevo desde abril</t>
  </si>
  <si>
    <t>Recursos propios</t>
  </si>
  <si>
    <t>No</t>
  </si>
  <si>
    <t>N/A</t>
  </si>
  <si>
    <t>DME</t>
  </si>
  <si>
    <t>Servicios Integrales De Salud (apoyo terapéutico - rehabilitación)</t>
  </si>
  <si>
    <t>Rehabilitación</t>
  </si>
  <si>
    <t>Servicios Integrales De Salud (apoyo diagnóstico)</t>
  </si>
  <si>
    <t>Imagenología</t>
  </si>
  <si>
    <t>Servicios Integrales De Salud (complementarios de odontología)</t>
  </si>
  <si>
    <t>Odontología</t>
  </si>
  <si>
    <t>Servicios Integrales De Salud (complementarios de medicina especializada)</t>
  </si>
  <si>
    <t>Consulta Ambulatoria (Especializada, General)</t>
  </si>
  <si>
    <t>Servicios Integrales De Salud (traslados asistenciales)</t>
  </si>
  <si>
    <t xml:space="preserve">Traslados asistenciales </t>
  </si>
  <si>
    <t>Transporte de pasajeros, usuarios afiliados</t>
  </si>
  <si>
    <t>Transporte de Afiliados</t>
  </si>
  <si>
    <t>Servicios Integrales De Salud (Apoyo Diagnóstico, Laboratorio clínico)</t>
  </si>
  <si>
    <t>Laboratorio clínico</t>
  </si>
  <si>
    <t>Servicios Integrales De Salud (atención domiciliaria y cuidado crónico)</t>
  </si>
  <si>
    <t>Atención domiciliaria y cuidado crónico</t>
  </si>
  <si>
    <t>Servicios Integrales De Salud, (Salud Mental y SPA)</t>
  </si>
  <si>
    <t>Salud Mental y SPA</t>
  </si>
  <si>
    <t>Servicios Integrales De Salud,  prótesis, ortesis, sillas de ruedas y elementos ortopédicos</t>
  </si>
  <si>
    <t>Prótesis, ortesis, sillas de ruedas y elementos ortopédicos</t>
  </si>
  <si>
    <t>Servicios Integrales De Salud (Hospitalario)</t>
  </si>
  <si>
    <t>Hospitalario, QX, UCI, UCIN, NEONATOS, RENAL</t>
  </si>
  <si>
    <t>Servicios Integrales De Salud (PYD)</t>
  </si>
  <si>
    <t>PYD</t>
  </si>
  <si>
    <t>Servicios Integrales De Salud, alto costo</t>
  </si>
  <si>
    <t>Alto costo</t>
  </si>
  <si>
    <t>85100000 ; 85110000 ; 85120000</t>
  </si>
  <si>
    <t>Red de Servicios de Oxígeno</t>
  </si>
  <si>
    <t>Servicios de Oxígeno</t>
  </si>
  <si>
    <t>Servicios Integrales De Salud, Red de Servicios Ocupacionales</t>
  </si>
  <si>
    <t>Servicios Ocupacionales</t>
  </si>
  <si>
    <t>Red de servicios de, alojamiento y albergues</t>
  </si>
  <si>
    <t>Alojamiento y albergues</t>
  </si>
  <si>
    <t xml:space="preserve">Servicios Profesionales, Asesorías </t>
  </si>
  <si>
    <t>Servicios Basados en ingeniería, Investigación y Tecnología</t>
  </si>
  <si>
    <t>AUDITORIA  CERTIFICACION  ICONTEC Certificación ISO 9001 - 2015</t>
  </si>
  <si>
    <t>noviembre</t>
  </si>
  <si>
    <t>Nuevo</t>
  </si>
  <si>
    <t>DEP</t>
  </si>
  <si>
    <t xml:space="preserve">Servicios Basados en ingeniería, Investigación y Tecnología </t>
  </si>
  <si>
    <t>Certificación ISO 9001  - 2015-Capacitaciones Sistema de gestión de Calidad</t>
  </si>
  <si>
    <t>febrero</t>
  </si>
  <si>
    <r>
      <t>Servicios Basados en ingeniería, Investigación y Tecnología Certificación ISO 9001  - 2015</t>
    </r>
    <r>
      <rPr>
        <sz val="9"/>
        <rFont val="Calibri"/>
        <family val="2"/>
      </rPr>
      <t xml:space="preserve"> </t>
    </r>
  </si>
  <si>
    <t>AFILIACION AL ICONTEC</t>
  </si>
  <si>
    <t>Febrero</t>
  </si>
  <si>
    <t>Orden de Compra</t>
  </si>
  <si>
    <t>Exhibiciones y eventos salud empresariales Sistema de vigilancia desordenes musculoesqueléticos (sve-dme)</t>
  </si>
  <si>
    <t>Sistema de vigilancia desordenes musculoesqueléticos (sve-dme)</t>
  </si>
  <si>
    <t xml:space="preserve"> DTH    (SG-SST)</t>
  </si>
  <si>
    <t>Prevención y control de enfermedades contagiosas implementación de protocolos de bioseguridad covid-19, VIH, lepra, tuberculosis, enfermedades parasitas Atención e implementación de protocolos de bioseguridad covid-19 para todas las sedes de capital salud eps</t>
  </si>
  <si>
    <t>Elementos de protección personal</t>
  </si>
  <si>
    <t xml:space="preserve">Servicios de asesorías de gestión modelos archivísticos </t>
  </si>
  <si>
    <t>implementación de las tablas de valoración documental</t>
  </si>
  <si>
    <t>junio</t>
  </si>
  <si>
    <t>DAF</t>
  </si>
  <si>
    <t>Servicios legales</t>
  </si>
  <si>
    <t>Servicios legales abogado, especialista, vigilancia  de procesos jurídicos</t>
  </si>
  <si>
    <t>DJU</t>
  </si>
  <si>
    <t xml:space="preserve">Servicios de gestión, asesoría, profesionales de empresa administrativos, financieros y operativos, </t>
  </si>
  <si>
    <t>Servicios de Revisoría Fiscal</t>
  </si>
  <si>
    <t>GERENCIA</t>
  </si>
  <si>
    <t>Servicios de gestión, asesoría, profesionales de empresa administrativos, financieros y operativos, OPS</t>
  </si>
  <si>
    <t>Servicios profesionales para el apoyo Medico administrativo, administrativo y financiero de la Entidad (OPS)</t>
  </si>
  <si>
    <t>DJU,DTH,DAF,DCM,OCI,DEP,DOP,DAU,DME,OGR</t>
  </si>
  <si>
    <t xml:space="preserve">Seguros y Pólizas </t>
  </si>
  <si>
    <t>Ejecución planes de mejora -recomendaciones inspecciones, entes de control (arl, ministerio de trabajo otros)</t>
  </si>
  <si>
    <t>Adquisición de bienes de servicios para dar cumplimiento a los  planes de mejora -recomendaciones inspecciones, entes de control (arl, ministerio de trabajo otros)</t>
  </si>
  <si>
    <t>Servicios de Seguros y Pensiones</t>
  </si>
  <si>
    <t>Póliza Todo Riesgo, Responsabilidad Civil Extracontractual activos</t>
  </si>
  <si>
    <t>abril</t>
  </si>
  <si>
    <t>Póliza Responsabilidad Civil Directores y Administradores</t>
  </si>
  <si>
    <t xml:space="preserve">Invitación de Mayor Cuantía </t>
  </si>
  <si>
    <t>Póliza Enfermedades de Alto Costo</t>
  </si>
  <si>
    <t>Tecnológicos</t>
  </si>
  <si>
    <t>Mesa de ayuda, servicios software asistenciales, administrativos y financieros, call center, Línea Ética Consultoría software</t>
  </si>
  <si>
    <t>CONSULTA LISTAS RESTRICTIVAS
búsqueda sarlaft</t>
  </si>
  <si>
    <t>marzo</t>
  </si>
  <si>
    <t>DTE</t>
  </si>
  <si>
    <r>
      <t>Mesa de ayuda, servicios software asistenciales, administrativos y financieros, Call center, Línea Ética:</t>
    </r>
    <r>
      <rPr>
        <sz val="9"/>
        <rFont val="Calibri"/>
        <family val="2"/>
      </rPr>
      <t xml:space="preserve"> </t>
    </r>
  </si>
  <si>
    <t>CUSTODIA DE CINTAS</t>
  </si>
  <si>
    <t>Equipos informáticos y accesorios</t>
  </si>
  <si>
    <t xml:space="preserve">Diademas para el personal </t>
  </si>
  <si>
    <t>DAU</t>
  </si>
  <si>
    <t>Adquisición equipos audiovisuales, televisores para Puntos de atención al Usuario</t>
  </si>
  <si>
    <t>DCM</t>
  </si>
  <si>
    <t>Suit Adobe Creative Cloud, licencia</t>
  </si>
  <si>
    <t xml:space="preserve">Servicios de telecomunicaciones </t>
  </si>
  <si>
    <t>Servicio operador de WhatsApp</t>
  </si>
  <si>
    <t>Kit de Luces Para Estudio, 
Fotografía Y Vídeo, KIT</t>
  </si>
  <si>
    <t xml:space="preserve">Inteligencia artificial , sistemas de control de líneas de espera (software, digitarnos y accesos): </t>
  </si>
  <si>
    <t>CONTROL DE ACCESO, huellas</t>
  </si>
  <si>
    <t>Inteligencia artificial , sistemas de control de líneas de espera (software, digitarnos y accesos):</t>
  </si>
  <si>
    <t xml:space="preserve"> Actualización Infraestructura Cll. 40, servidores</t>
  </si>
  <si>
    <t>Sistemas SGDEA, documento electrónico</t>
  </si>
  <si>
    <t>Migración Cintas de Backup</t>
  </si>
  <si>
    <t>Kioskos Interactivos</t>
  </si>
  <si>
    <t>Certificador de correo electrónico</t>
  </si>
  <si>
    <t>SOFWARE ACTUARIAL</t>
  </si>
  <si>
    <t>Mantenimiento infraestructura</t>
  </si>
  <si>
    <t xml:space="preserve">Servicios de mantenimiento y reparaciones de construcción  </t>
  </si>
  <si>
    <t>Remodelación, Reubicación o apertura de PAU Bogotá, Meta y Cundinamarca</t>
  </si>
  <si>
    <t>Nuevo, varios contratos</t>
  </si>
  <si>
    <t xml:space="preserve">Servicios de mantenimiento y reparaciones de construcción </t>
  </si>
  <si>
    <t>Mantenimiento de sedes Administrativas, PAU y/o oficinas municipales (físico y mobiliario)</t>
  </si>
  <si>
    <t>Adquisición y arriendo de Muebles y Enseres</t>
  </si>
  <si>
    <t>Muebles, mobiliario y decoración</t>
  </si>
  <si>
    <t>Contratar el suministro de Mobiliario: sedes administrativas y PAU Bogotá, Meta y Cundinamarca</t>
  </si>
  <si>
    <t xml:space="preserve">Alquiler o arrendamiento de oficinas o modulares Arrendamientos de bienes inmuebles todas las sedes y puntos de atención </t>
  </si>
  <si>
    <t>Arrendamiento Sedes Administrativa Bogotá</t>
  </si>
  <si>
    <t>Arrendamiento Sedes Administrativa Meta</t>
  </si>
  <si>
    <t>Arriendos nuevas sedes Bogotá, Meta y Cundinamarca</t>
  </si>
  <si>
    <t>Bienestar social</t>
  </si>
  <si>
    <t>Servicio de bienestar social, celebración día, (mujer, madre, familia, Niños, Halloween, actividades deportivas, navidad, novenas navideñas, fin de año, eventos culturales</t>
  </si>
  <si>
    <t>Actividades deportivas, celebraciones, obsequios, recreativas y culturales conforme al plan anual de bienestar</t>
  </si>
  <si>
    <t>DTH BIENESTAR</t>
  </si>
  <si>
    <t>Seguridad y protección personal</t>
  </si>
  <si>
    <t>exámenes ocupacionales (trabajadores)</t>
  </si>
  <si>
    <t xml:space="preserve">Servicio de bienestar social, Capacitaciones  dirigidas a todo el personal, de acuerdo al plan anual de formación </t>
  </si>
  <si>
    <t>Plan anual de Capacitaciones al personal competencias blandas</t>
  </si>
  <si>
    <t>DTH  CAPACITACIÓN</t>
  </si>
  <si>
    <t>reuniones y eventos, Semana salud promoción y prevención , comités de convivencia, paritarios salud en el trabajo, actividades de salud pública, semana de la salud ,  campaña de afiliaciones, eventos empresariales y estratégicos</t>
  </si>
  <si>
    <t>EVENTOS DEL SGC , P ESTRATEGICA Y ACTIVIDADES DE CULTURA DE CALIDAD</t>
  </si>
  <si>
    <t>Abril</t>
  </si>
  <si>
    <t xml:space="preserve">Capacitación Lavado de Activos / Financiación del Terrorismo </t>
  </si>
  <si>
    <t>OGR</t>
  </si>
  <si>
    <t>Reuniones y eventos,</t>
  </si>
  <si>
    <t>Semana salud promoción y prevención, comités de convivencia, paritarios salud en el trabajo, actividades de salud pública, semana de la salud ,  campaña de afiliaciones Comité paritario de seguridad y salud en el trabajo</t>
  </si>
  <si>
    <t>agosto</t>
  </si>
  <si>
    <t>reuniones y eventos, Semana salud promoción y prevención , comités de convivencia, paritarios salud ene el trabajo, actividades de salud pública, semana de la salud ,  campaña de afiliaciones Semana de la salud</t>
  </si>
  <si>
    <t>Actividades de Salud Publica</t>
  </si>
  <si>
    <t xml:space="preserve">Alimentos preparados y conservados: </t>
  </si>
  <si>
    <t xml:space="preserve">Servicio de refrigerios, Catering </t>
  </si>
  <si>
    <t>Plan anual de Participación Social</t>
  </si>
  <si>
    <t>Publicidad e impresiones</t>
  </si>
  <si>
    <t>Etiquetado y accesorios</t>
  </si>
  <si>
    <t>Adquisición elementos promocionales (TULA, ESFERO, SOMBRILLAS, GLOBOS, PELOTAS ANTI-ESTRÉS, BOTILITO, CANGURO, MALETA, BOLSAS ECOLÓGICAS, PASTILLERO, KIT HIGIENE ORAL, KIT RECIÉN NACIDO, CAJAS ORGANIZADORAS,  MEMORIA USB, CAMISETA, BUSO MANGA LARGA, MANTELES,GORRA, PENDONES)</t>
  </si>
  <si>
    <t>Adquisición elementos para promoción institucional ( STAND PORTATIL, VALLA PORTATIL, CARPA 4X4, DUMMIE INFLABLE)</t>
  </si>
  <si>
    <t>publicaciones impresas, electrónicas y accesorios</t>
  </si>
  <si>
    <t>Suministro e instalación de la imagen corporativa y señalización informativa de los Puntos de Atención al Usuario - PAU de Capital Salud EPS-S, (Bogotá, Meta, Cundinamarca) con el fin de brindar instalaciones acordes con las necesidades de orientación, información, señalización, atención y servicio de los afiliados, teniendo en cuenta las exigencias de las entidades de inspección, vigilancia y control en el marco de la normatividad vigente.</t>
  </si>
  <si>
    <t>Contratación de empresa especializada en la elaboración y suministro de material impreso. Volantes, folletos, afiches, cartillas, libretas, calendarios y carpetas.</t>
  </si>
  <si>
    <t>Publicidad de la EPS-S a través de distintos medios (radial, escrito, virtual)</t>
  </si>
  <si>
    <t>PLAN DE MEDIOS: Contratar la publicación de publirreportajes, a, radio, perifoneo, ,  televisión e internet en medios masivos, alternativos y comunitarios.</t>
  </si>
  <si>
    <t>Publicidad de la EPS-S a través de distintos medios (radial, escrito, virtual)PUBLICACIONES de ley:</t>
  </si>
  <si>
    <t>1. Publicación de artículos, notas y cuñas, en prensa, publicidad exterior Red de Prestadores de Servicios, periódico de amplia circulación- Resolución 4747 de 2007, Numeral 5/Ley 100. 
2. Publicación de copagos y cuotas moderadoras:
3. Rendición de Cuentas
4. Otras publicaciones</t>
  </si>
  <si>
    <t xml:space="preserve">Servicio de administración de mensajería instantánea Presupuesto para márketing social, (Facebook ads, Twitter ads, Instagram ads) que permita el incremento de seguidores y posicionamiento de marca </t>
  </si>
  <si>
    <t xml:space="preserve">Presupuesto para márketing social, (Facebook ads, Twitter ads, Instagram ads) que permita el incremento de seguidores y posicionamiento de marca </t>
  </si>
  <si>
    <t>Evento de Rendición de Cuentas</t>
  </si>
  <si>
    <t>Evento de rendición de cuentas</t>
  </si>
  <si>
    <t>JUNIO</t>
  </si>
  <si>
    <t>contratación directa</t>
  </si>
  <si>
    <t xml:space="preserve">Publicidad de la EPS-S a través de distintos medios (radial, escrito, virtual): </t>
  </si>
  <si>
    <t>PUBLICIDAD PARA SGC</t>
  </si>
  <si>
    <t>EPP Y Dotación, SST</t>
  </si>
  <si>
    <t xml:space="preserve">Seguridad y protección personal </t>
  </si>
  <si>
    <t xml:space="preserve">EPPS DE LOS AUXILIARES DE MANTENIMIENTO </t>
  </si>
  <si>
    <t xml:space="preserve"> Dotación brigadistas </t>
  </si>
  <si>
    <t xml:space="preserve">Capacitación de Emergencias </t>
  </si>
  <si>
    <t>Capacitación Plan de emergencias</t>
  </si>
  <si>
    <t>Servicios de gestión Profesionales y administrativos Riesgo psicosocial</t>
  </si>
  <si>
    <t>Batería Implementación de programa riesgo psicosocial</t>
  </si>
  <si>
    <t>Elementos de Oficina</t>
  </si>
  <si>
    <t>equipos informáticos y accesorios, Suministro de bienes (hornos microondas industriales, ventiladores, descansa pies, bases para portátil, bases modulares para equipo de computo – escritorio y diademas USB) para las sedes administrativas y puntos de atención de capital salud eps-s ubicada en la ciudad de Bogotá, y el departamento del meta a precios unitarios fijos</t>
  </si>
  <si>
    <t>Suministro de bienes (hornos microondas industriales, ventiladores, descansa pies, bases para portátil, bases modulares para equipo de computo – escritorio y diademas USB) para las sedes administrativas y puntos de atención de capital salud eps-s ubicada en la ciudad de Bogotá, y el departamento del meta a precios unitarios fijos</t>
  </si>
  <si>
    <t>ferretería y accesorios de caja eléctrica, Suministro de elementos de ferretería para sedes administrativas y puntos de atención a usuarios (pau) de capital salud eps-s en la sucursal Bogotá y sucursal meta</t>
  </si>
  <si>
    <t>Suministro de elementos de ferretería para sedes administrativas y puntos de atención a usuarios (pau) de capital salud eps-s en la sucursal Bogotá y sucursal meta</t>
  </si>
  <si>
    <t>40000000,
72000000</t>
  </si>
  <si>
    <t>aires acondicionados, servicio de instalación y mantenimiento o reparación de aires acondicionados</t>
  </si>
  <si>
    <t>Mantenimiento y compra de equipos y repuestos para  aires acondicionados</t>
  </si>
  <si>
    <t xml:space="preserve">Suministro de oficina, tintas, esferos, carpetas, separadores, elementos de sujeción, etc.: 
</t>
  </si>
  <si>
    <t>Servicio de telefonía y datos móviles y suministro de celulares</t>
  </si>
  <si>
    <t xml:space="preserve"> </t>
  </si>
  <si>
    <t xml:space="preserve">Funcionamiento </t>
  </si>
  <si>
    <t>Nuevos</t>
  </si>
  <si>
    <t>DIRECCIONES</t>
  </si>
  <si>
    <t>DTH</t>
  </si>
  <si>
    <t>T</t>
  </si>
  <si>
    <t>Comercial</t>
  </si>
  <si>
    <t xml:space="preserve">T </t>
  </si>
  <si>
    <t>Total Nuevos</t>
  </si>
  <si>
    <t>Total</t>
  </si>
  <si>
    <t>PAA</t>
  </si>
  <si>
    <t>C. NECESIDADES ADICIONALES</t>
  </si>
  <si>
    <t>Descripción</t>
  </si>
  <si>
    <t>Posibles códigos UNSPSC</t>
  </si>
  <si>
    <t>&lt;</t>
  </si>
  <si>
    <t>Total Comercial</t>
  </si>
  <si>
    <t>Total funcionamiento</t>
  </si>
  <si>
    <t>Servicio Dictamen Pericial</t>
  </si>
  <si>
    <t>Junio</t>
  </si>
  <si>
    <t>PRE AUDITORIA  
Certificación ISO 9001 - 2015</t>
  </si>
  <si>
    <t>Septiembre</t>
  </si>
  <si>
    <t>Servicios de buró de central de
llamadas (call center)</t>
  </si>
  <si>
    <t>Contratar los servicios de un contact center para el agendamiento de citas para los afiliados de capoital Salud EPS-S</t>
  </si>
  <si>
    <t>Capital Salud EPS-S SAS - Jorge Enrique Gutiérrez Sampedro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</si>
</sst>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_(&quot;$&quot;\ * #,##0.00_);_(&quot;$&quot;\ * \(#,##0.00\);_(&quot;$&quot;\ * &quot;-&quot;??_);_(@_)"/>
    <numFmt numFmtId="167" formatCode="mmmm"/>
    <numFmt numFmtId="168" formatCode="_(&quot;$&quot;\ * #,##0_);_(&quot;$&quot;\ * \(#,##0\);_(&quot;$&quot;\ * &quot;-&quot;??_);_(@_)"/>
    <numFmt numFmtId="169" formatCode="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u/>
      <sz val="11"/>
      <color theme="10"/>
      <name val="Aptos Narrow"/>
      <family val="2"/>
      <scheme val="minor"/>
    </font>
    <font>
      <b/>
      <sz val="9"/>
      <name val="Aptos Narrow"/>
      <family val="2"/>
      <scheme val="minor"/>
    </font>
    <font>
      <sz val="9"/>
      <name val="Aptos Narrow"/>
      <family val="2"/>
      <scheme val="minor"/>
    </font>
    <font>
      <sz val="11"/>
      <name val="Aptos Narrow"/>
      <family val="2"/>
      <scheme val="minor"/>
    </font>
    <font>
      <sz val="10"/>
      <name val="Arial"/>
      <family val="2"/>
    </font>
    <font>
      <b/>
      <sz val="9"/>
      <name val="Arial"/>
      <family val="2"/>
    </font>
    <font>
      <b/>
      <sz val="8"/>
      <color theme="0"/>
      <name val="Aptos Narrow"/>
      <family val="2"/>
      <scheme val="minor"/>
    </font>
    <font>
      <sz val="8"/>
      <name val="Aptos Narrow"/>
      <family val="2"/>
      <scheme val="minor"/>
    </font>
    <font>
      <b/>
      <sz val="9"/>
      <color theme="0"/>
      <name val="Aptos Narrow"/>
      <family val="2"/>
      <scheme val="minor"/>
    </font>
    <font>
      <b/>
      <sz val="11"/>
      <name val="Aptos Narrow"/>
      <family val="2"/>
      <scheme val="minor"/>
    </font>
    <font>
      <sz val="9"/>
      <name val="Arial Narrow"/>
      <family val="2"/>
    </font>
    <font>
      <sz val="9"/>
      <color theme="1"/>
      <name val="Aptos Narrow"/>
      <family val="2"/>
      <scheme val="minor"/>
    </font>
    <font>
      <sz val="9"/>
      <name val="Calibri"/>
      <family val="2"/>
    </font>
    <font>
      <sz val="9"/>
      <color rgb="FFFF0000"/>
      <name val="Aptos Narrow"/>
      <family val="2"/>
      <scheme val="minor"/>
    </font>
    <font>
      <b/>
      <sz val="12"/>
      <color indexed="81"/>
      <name val="Tahoma"/>
      <family val="2"/>
    </font>
    <font>
      <sz val="12"/>
      <color indexed="81"/>
      <name val="Tahoma"/>
      <family val="2"/>
    </font>
    <font>
      <sz val="11"/>
      <color rgb="FF000000"/>
      <name val="Calibri"/>
      <family val="2"/>
    </font>
    <font>
      <sz val="9"/>
      <color rgb="FF0000CC"/>
      <name val="Aptos Narrow"/>
      <family val="2"/>
      <scheme val="minor"/>
    </font>
    <font>
      <sz val="9"/>
      <color rgb="FF0000CC"/>
      <name val="Arial Narrow"/>
      <family val="2"/>
    </font>
  </fonts>
  <fills count="9">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0" fontId="9" fillId="0" borderId="0"/>
  </cellStyleXfs>
  <cellXfs count="145">
    <xf numFmtId="0" fontId="0" fillId="0" borderId="0" xfId="0"/>
    <xf numFmtId="0" fontId="6"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165" fontId="6" fillId="0" borderId="0" xfId="1" applyNumberFormat="1" applyFont="1" applyAlignment="1">
      <alignment vertical="center" wrapText="1"/>
    </xf>
    <xf numFmtId="0" fontId="7" fillId="0" borderId="0" xfId="0" applyFont="1" applyAlignment="1">
      <alignment horizontal="center" vertical="center" wrapText="1"/>
    </xf>
    <xf numFmtId="0" fontId="8" fillId="0" borderId="0" xfId="0" applyFont="1" applyAlignment="1">
      <alignment vertical="top"/>
    </xf>
    <xf numFmtId="0" fontId="6"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left" vertical="center" wrapText="1"/>
    </xf>
    <xf numFmtId="165" fontId="7" fillId="0" borderId="0" xfId="1" applyNumberFormat="1" applyFont="1" applyAlignment="1">
      <alignment vertical="center" wrapText="1"/>
    </xf>
    <xf numFmtId="0" fontId="7" fillId="0" borderId="1" xfId="0" applyFont="1" applyBorder="1" applyAlignment="1">
      <alignment vertical="top" wrapText="1"/>
    </xf>
    <xf numFmtId="0" fontId="10" fillId="4" borderId="0" xfId="6" applyFont="1" applyFill="1" applyAlignment="1">
      <alignment vertical="top"/>
    </xf>
    <xf numFmtId="164" fontId="7" fillId="0" borderId="0" xfId="1" applyFont="1" applyAlignment="1">
      <alignment horizontal="center" vertical="center"/>
    </xf>
    <xf numFmtId="0" fontId="10" fillId="4" borderId="0" xfId="6" applyFont="1" applyFill="1" applyAlignment="1">
      <alignment vertical="center"/>
    </xf>
    <xf numFmtId="164" fontId="7" fillId="0" borderId="0" xfId="1" applyFont="1" applyAlignment="1">
      <alignment horizontal="center" vertical="center" wrapText="1"/>
    </xf>
    <xf numFmtId="1" fontId="7" fillId="3" borderId="1" xfId="1" applyNumberFormat="1" applyFont="1" applyFill="1" applyBorder="1" applyAlignment="1" applyProtection="1">
      <alignment horizontal="center" vertical="top" wrapText="1"/>
      <protection locked="0"/>
    </xf>
    <xf numFmtId="1" fontId="7" fillId="3" borderId="1" xfId="1" applyNumberFormat="1" applyFont="1" applyFill="1" applyBorder="1" applyAlignment="1" applyProtection="1">
      <alignment vertical="center" wrapText="1"/>
      <protection locked="0"/>
    </xf>
    <xf numFmtId="164" fontId="7" fillId="0" borderId="0" xfId="1" applyFont="1" applyAlignment="1">
      <alignment vertical="center"/>
    </xf>
    <xf numFmtId="0" fontId="11" fillId="5" borderId="1" xfId="4" applyFont="1" applyFill="1" applyBorder="1" applyAlignment="1" applyProtection="1">
      <alignment horizontal="center" vertical="center" wrapText="1"/>
    </xf>
    <xf numFmtId="165" fontId="11" fillId="5" borderId="1" xfId="1"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7" fillId="0" borderId="1" xfId="4" applyFont="1" applyFill="1" applyBorder="1" applyAlignment="1" applyProtection="1">
      <alignment horizontal="lef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167" fontId="7" fillId="0" borderId="3" xfId="0" applyNumberFormat="1"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167" fontId="7" fillId="0" borderId="3" xfId="0" applyNumberFormat="1" applyFont="1" applyBorder="1" applyAlignment="1" applyProtection="1">
      <alignment horizontal="left" vertical="center" wrapText="1"/>
      <protection locked="0"/>
    </xf>
    <xf numFmtId="167" fontId="7" fillId="0" borderId="3" xfId="0" applyNumberFormat="1" applyFont="1" applyBorder="1" applyAlignment="1" applyProtection="1">
      <alignment vertical="center" wrapText="1"/>
      <protection locked="0"/>
    </xf>
    <xf numFmtId="165" fontId="7" fillId="0" borderId="4" xfId="1" applyNumberFormat="1" applyFont="1" applyFill="1" applyBorder="1" applyAlignment="1" applyProtection="1">
      <alignment vertical="center" wrapText="1"/>
      <protection locked="0"/>
    </xf>
    <xf numFmtId="3" fontId="7" fillId="0" borderId="1" xfId="2" applyNumberFormat="1" applyFont="1" applyFill="1" applyBorder="1" applyAlignment="1" applyProtection="1">
      <alignment vertical="center"/>
      <protection locked="0"/>
    </xf>
    <xf numFmtId="167"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8" fillId="0" borderId="0" xfId="0" applyFont="1" applyAlignment="1">
      <alignment vertical="center"/>
    </xf>
    <xf numFmtId="0" fontId="13" fillId="6" borderId="1" xfId="4" applyFont="1" applyFill="1" applyBorder="1" applyAlignment="1" applyProtection="1">
      <alignment horizontal="left" vertical="center" wrapText="1"/>
    </xf>
    <xf numFmtId="168" fontId="13" fillId="6" borderId="1" xfId="2" applyNumberFormat="1" applyFont="1" applyFill="1" applyBorder="1" applyAlignment="1" applyProtection="1">
      <alignment vertical="center"/>
      <protection locked="0"/>
    </xf>
    <xf numFmtId="167" fontId="13" fillId="6" borderId="1" xfId="0" applyNumberFormat="1" applyFont="1" applyFill="1" applyBorder="1" applyAlignment="1" applyProtection="1">
      <alignment horizontal="center" vertical="center"/>
      <protection locked="0"/>
    </xf>
    <xf numFmtId="165" fontId="13" fillId="6" borderId="1" xfId="1" applyNumberFormat="1" applyFont="1" applyFill="1" applyBorder="1" applyAlignment="1" applyProtection="1">
      <alignment horizontal="center" vertical="center" wrapText="1"/>
      <protection locked="0"/>
    </xf>
    <xf numFmtId="0" fontId="14" fillId="0" borderId="0" xfId="0" applyFont="1" applyAlignment="1">
      <alignment vertical="center"/>
    </xf>
    <xf numFmtId="0" fontId="7" fillId="0" borderId="1" xfId="0" applyFont="1" applyBorder="1" applyAlignment="1">
      <alignment vertical="center" wrapText="1"/>
    </xf>
    <xf numFmtId="167" fontId="7" fillId="0" borderId="1" xfId="0" applyNumberFormat="1"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167" fontId="15" fillId="0" borderId="1" xfId="0" applyNumberFormat="1" applyFont="1" applyBorder="1" applyAlignment="1" applyProtection="1">
      <alignment vertical="center" wrapText="1"/>
      <protection locked="0"/>
    </xf>
    <xf numFmtId="167" fontId="7" fillId="0" borderId="1" xfId="0" applyNumberFormat="1" applyFont="1" applyBorder="1" applyAlignment="1" applyProtection="1">
      <alignment vertical="center" wrapText="1"/>
      <protection locked="0"/>
    </xf>
    <xf numFmtId="165" fontId="16" fillId="0" borderId="1" xfId="1" applyNumberFormat="1" applyFont="1" applyFill="1" applyBorder="1" applyAlignment="1">
      <alignment vertical="center" wrapText="1"/>
    </xf>
    <xf numFmtId="168" fontId="16" fillId="0" borderId="1" xfId="2" applyNumberFormat="1" applyFont="1" applyFill="1" applyBorder="1" applyAlignment="1">
      <alignment vertical="center"/>
    </xf>
    <xf numFmtId="165" fontId="7" fillId="0" borderId="1" xfId="1" applyNumberFormat="1" applyFont="1" applyFill="1" applyBorder="1" applyAlignment="1">
      <alignment vertical="center" wrapText="1"/>
    </xf>
    <xf numFmtId="3" fontId="7" fillId="0" borderId="1" xfId="2" applyNumberFormat="1" applyFont="1" applyFill="1" applyBorder="1" applyAlignment="1" applyProtection="1">
      <alignment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68" fontId="7" fillId="0" borderId="1" xfId="2" applyNumberFormat="1" applyFont="1" applyFill="1" applyBorder="1" applyAlignment="1" applyProtection="1">
      <alignmen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7" fillId="0" borderId="1" xfId="0" applyFont="1" applyBorder="1" applyAlignment="1" applyProtection="1">
      <alignment horizontal="center" vertical="center" wrapText="1"/>
      <protection locked="0"/>
    </xf>
    <xf numFmtId="168" fontId="7" fillId="0" borderId="1" xfId="2" applyNumberFormat="1" applyFont="1" applyFill="1" applyBorder="1" applyAlignment="1">
      <alignment vertical="center" wrapText="1"/>
    </xf>
    <xf numFmtId="0" fontId="3" fillId="0" borderId="0" xfId="0" applyFont="1" applyAlignment="1">
      <alignment vertical="center"/>
    </xf>
    <xf numFmtId="0" fontId="7" fillId="0" borderId="4" xfId="0" applyFont="1" applyBorder="1" applyAlignment="1">
      <alignment vertical="center" wrapText="1"/>
    </xf>
    <xf numFmtId="167" fontId="18" fillId="0" borderId="1" xfId="0" applyNumberFormat="1" applyFont="1" applyBorder="1" applyAlignment="1" applyProtection="1">
      <alignment horizontal="center" vertical="center"/>
      <protection locked="0"/>
    </xf>
    <xf numFmtId="168" fontId="7" fillId="0" borderId="1" xfId="2" applyNumberFormat="1" applyFont="1" applyFill="1" applyBorder="1" applyAlignment="1">
      <alignment vertical="center"/>
    </xf>
    <xf numFmtId="0" fontId="7" fillId="0" borderId="13" xfId="0" applyFont="1" applyBorder="1" applyAlignment="1">
      <alignment horizontal="center" vertical="center" wrapText="1"/>
    </xf>
    <xf numFmtId="165" fontId="7" fillId="0" borderId="0" xfId="1" applyNumberFormat="1" applyFont="1" applyFill="1" applyAlignment="1">
      <alignment vertical="center" wrapText="1"/>
    </xf>
    <xf numFmtId="168" fontId="7" fillId="0" borderId="0" xfId="0" applyNumberFormat="1" applyFont="1" applyAlignment="1">
      <alignment vertical="center" wrapText="1"/>
    </xf>
    <xf numFmtId="0" fontId="8" fillId="0" borderId="0" xfId="0" applyFont="1" applyAlignment="1">
      <alignment vertical="top" wrapText="1"/>
    </xf>
    <xf numFmtId="165" fontId="13" fillId="6" borderId="1" xfId="1" applyNumberFormat="1" applyFont="1" applyFill="1" applyBorder="1" applyAlignment="1">
      <alignment wrapText="1"/>
    </xf>
    <xf numFmtId="3" fontId="7" fillId="0" borderId="0" xfId="0" applyNumberFormat="1" applyFont="1" applyAlignment="1">
      <alignment vertical="top" wrapText="1"/>
    </xf>
    <xf numFmtId="0" fontId="10" fillId="0" borderId="0" xfId="6" applyFont="1" applyAlignment="1">
      <alignment horizontal="center" vertical="center" wrapText="1"/>
    </xf>
    <xf numFmtId="168" fontId="2" fillId="6" borderId="1" xfId="0" applyNumberFormat="1" applyFont="1" applyFill="1" applyBorder="1" applyAlignment="1">
      <alignment vertical="center" wrapText="1"/>
    </xf>
    <xf numFmtId="9" fontId="7" fillId="0" borderId="0" xfId="3" applyFont="1" applyAlignment="1">
      <alignment horizontal="center" vertical="center" wrapText="1"/>
    </xf>
    <xf numFmtId="165" fontId="13" fillId="6" borderId="1" xfId="1" applyNumberFormat="1" applyFont="1" applyFill="1" applyBorder="1" applyAlignment="1">
      <alignment horizontal="center" vertical="center" wrapText="1"/>
    </xf>
    <xf numFmtId="168" fontId="7" fillId="0" borderId="1" xfId="0" applyNumberFormat="1" applyFont="1" applyBorder="1" applyAlignment="1">
      <alignment vertical="center" wrapText="1"/>
    </xf>
    <xf numFmtId="168" fontId="7" fillId="0" borderId="1" xfId="0" applyNumberFormat="1" applyFont="1" applyBorder="1" applyAlignment="1">
      <alignment vertical="center"/>
    </xf>
    <xf numFmtId="169" fontId="7" fillId="0" borderId="0" xfId="3" applyNumberFormat="1" applyFont="1" applyAlignment="1">
      <alignment horizontal="center" vertical="center"/>
    </xf>
    <xf numFmtId="0" fontId="7" fillId="0" borderId="0" xfId="0" applyFont="1" applyAlignment="1">
      <alignment horizontal="center" vertical="center"/>
    </xf>
    <xf numFmtId="168" fontId="6" fillId="0" borderId="1" xfId="0" applyNumberFormat="1" applyFont="1" applyBorder="1" applyAlignment="1">
      <alignment vertical="center"/>
    </xf>
    <xf numFmtId="165" fontId="7" fillId="0" borderId="0" xfId="1" applyNumberFormat="1" applyFont="1" applyAlignment="1">
      <alignment horizontal="right" vertical="center" wrapText="1"/>
    </xf>
    <xf numFmtId="3" fontId="7" fillId="0" borderId="0" xfId="0" applyNumberFormat="1" applyFont="1" applyAlignment="1">
      <alignment horizontal="center" vertical="center" wrapText="1"/>
    </xf>
    <xf numFmtId="165" fontId="7" fillId="0" borderId="0" xfId="1" applyNumberFormat="1" applyFont="1" applyAlignment="1">
      <alignment horizontal="right" vertical="top" wrapText="1"/>
    </xf>
    <xf numFmtId="168" fontId="7" fillId="0" borderId="0" xfId="0" applyNumberFormat="1" applyFont="1" applyAlignment="1">
      <alignment vertical="top" wrapText="1"/>
    </xf>
    <xf numFmtId="165" fontId="13" fillId="6" borderId="1" xfId="1" applyNumberFormat="1" applyFont="1" applyFill="1" applyBorder="1" applyAlignment="1">
      <alignment vertical="center" wrapText="1"/>
    </xf>
    <xf numFmtId="165" fontId="7" fillId="0" borderId="0" xfId="1" applyNumberFormat="1" applyFont="1" applyAlignment="1">
      <alignment vertical="top" wrapText="1"/>
    </xf>
    <xf numFmtId="168" fontId="2" fillId="6" borderId="1" xfId="0" applyNumberFormat="1" applyFont="1" applyFill="1" applyBorder="1" applyAlignment="1">
      <alignment vertical="center"/>
    </xf>
    <xf numFmtId="168" fontId="7" fillId="0" borderId="0" xfId="0" applyNumberFormat="1" applyFont="1" applyAlignment="1">
      <alignment horizontal="center" vertical="center" wrapText="1"/>
    </xf>
    <xf numFmtId="164" fontId="7" fillId="0" borderId="0" xfId="1" applyFont="1" applyAlignment="1">
      <alignment vertical="top"/>
    </xf>
    <xf numFmtId="164" fontId="8" fillId="0" borderId="0" xfId="1" applyFont="1" applyAlignment="1">
      <alignment vertical="top"/>
    </xf>
    <xf numFmtId="168" fontId="7" fillId="0" borderId="0" xfId="0" applyNumberFormat="1" applyFont="1" applyAlignment="1">
      <alignment vertical="center"/>
    </xf>
    <xf numFmtId="165" fontId="7" fillId="0" borderId="0" xfId="1" applyNumberFormat="1" applyFont="1" applyAlignment="1">
      <alignment vertical="top"/>
    </xf>
    <xf numFmtId="164" fontId="7" fillId="0" borderId="0" xfId="1" applyFont="1" applyAlignment="1">
      <alignment horizontal="center" vertical="top"/>
    </xf>
    <xf numFmtId="0" fontId="7" fillId="0" borderId="0" xfId="0" applyFont="1" applyAlignment="1">
      <alignment vertical="top"/>
    </xf>
    <xf numFmtId="0" fontId="7" fillId="0" borderId="0" xfId="0" applyFont="1" applyAlignment="1">
      <alignment vertical="center"/>
    </xf>
    <xf numFmtId="0" fontId="6" fillId="0" borderId="0" xfId="0" applyFont="1" applyAlignment="1">
      <alignment horizontal="left" vertical="top" wrapText="1"/>
    </xf>
    <xf numFmtId="0" fontId="6" fillId="7" borderId="1" xfId="4" applyFont="1" applyFill="1" applyBorder="1" applyAlignment="1" applyProtection="1">
      <alignment horizontal="center" vertical="top" wrapText="1"/>
    </xf>
    <xf numFmtId="0" fontId="6" fillId="7" borderId="1" xfId="4" applyFont="1" applyFill="1" applyBorder="1" applyAlignment="1" applyProtection="1">
      <alignment vertical="center" wrapText="1"/>
    </xf>
    <xf numFmtId="0" fontId="7" fillId="0" borderId="1" xfId="0" applyFont="1" applyBorder="1" applyAlignment="1" applyProtection="1">
      <alignment horizontal="left" vertical="top" wrapText="1"/>
      <protection locked="0"/>
    </xf>
    <xf numFmtId="0" fontId="7" fillId="0" borderId="0" xfId="0" applyFont="1" applyAlignment="1">
      <alignment horizontal="center" vertical="top"/>
    </xf>
    <xf numFmtId="165" fontId="7" fillId="0" borderId="0" xfId="1" applyNumberFormat="1" applyFont="1" applyAlignment="1">
      <alignment vertical="center"/>
    </xf>
    <xf numFmtId="165" fontId="7" fillId="0" borderId="0" xfId="0" applyNumberFormat="1" applyFont="1" applyAlignment="1">
      <alignment vertical="center"/>
    </xf>
    <xf numFmtId="0" fontId="8" fillId="0" borderId="0" xfId="0" applyFont="1" applyAlignment="1">
      <alignment horizontal="center"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6" fillId="0" borderId="11" xfId="0" applyFont="1" applyBorder="1" applyAlignment="1">
      <alignment horizontal="center" vertical="top" wrapText="1"/>
    </xf>
    <xf numFmtId="0" fontId="6" fillId="0" borderId="0" xfId="0" applyFont="1" applyAlignment="1">
      <alignment horizontal="left" vertical="top"/>
    </xf>
    <xf numFmtId="0" fontId="7" fillId="3" borderId="2"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 fillId="3" borderId="2" xfId="5" applyFill="1" applyBorder="1" applyAlignment="1" applyProtection="1">
      <alignment horizontal="left" vertical="top" wrapText="1"/>
      <protection locked="0"/>
    </xf>
    <xf numFmtId="166" fontId="7" fillId="3" borderId="2" xfId="2" applyFont="1" applyFill="1" applyBorder="1" applyAlignment="1" applyProtection="1">
      <alignment horizontal="center" vertical="top" wrapText="1"/>
      <protection locked="0"/>
    </xf>
    <xf numFmtId="166" fontId="7" fillId="3" borderId="3" xfId="2" applyFont="1" applyFill="1" applyBorder="1" applyAlignment="1" applyProtection="1">
      <alignment horizontal="center" vertical="top" wrapText="1"/>
      <protection locked="0"/>
    </xf>
    <xf numFmtId="166" fontId="7" fillId="3" borderId="4" xfId="2" applyFont="1" applyFill="1" applyBorder="1" applyAlignment="1" applyProtection="1">
      <alignment horizontal="center" vertical="top" wrapText="1"/>
      <protection locked="0"/>
    </xf>
    <xf numFmtId="14" fontId="7" fillId="3" borderId="2" xfId="0" applyNumberFormat="1" applyFont="1" applyFill="1" applyBorder="1" applyAlignment="1" applyProtection="1">
      <alignment horizontal="left" vertical="top" wrapText="1"/>
      <protection locked="0"/>
    </xf>
    <xf numFmtId="14" fontId="7" fillId="3" borderId="3" xfId="0" applyNumberFormat="1" applyFont="1" applyFill="1" applyBorder="1" applyAlignment="1" applyProtection="1">
      <alignment horizontal="left" vertical="top" wrapText="1"/>
      <protection locked="0"/>
    </xf>
    <xf numFmtId="14" fontId="7" fillId="3" borderId="4" xfId="0" applyNumberFormat="1" applyFont="1" applyFill="1" applyBorder="1" applyAlignment="1" applyProtection="1">
      <alignment horizontal="left" vertical="top" wrapText="1"/>
      <protection locked="0"/>
    </xf>
    <xf numFmtId="0" fontId="7" fillId="8" borderId="1" xfId="4" applyFont="1" applyFill="1" applyBorder="1" applyAlignment="1" applyProtection="1">
      <alignment horizontal="left" vertical="center" wrapText="1"/>
    </xf>
    <xf numFmtId="167" fontId="7" fillId="8" borderId="1" xfId="0" applyNumberFormat="1" applyFont="1" applyFill="1" applyBorder="1" applyAlignment="1" applyProtection="1">
      <alignment vertical="center"/>
      <protection locked="0"/>
    </xf>
    <xf numFmtId="0" fontId="7" fillId="8" borderId="1" xfId="0" applyFont="1" applyFill="1" applyBorder="1" applyAlignment="1">
      <alignment horizontal="center" vertical="center"/>
    </xf>
    <xf numFmtId="0" fontId="7" fillId="8" borderId="1" xfId="0" applyFont="1" applyFill="1" applyBorder="1" applyAlignment="1" applyProtection="1">
      <alignment horizontal="left" vertical="center" wrapText="1"/>
      <protection locked="0"/>
    </xf>
    <xf numFmtId="167" fontId="15" fillId="8" borderId="1" xfId="0" applyNumberFormat="1" applyFont="1" applyFill="1" applyBorder="1" applyAlignment="1" applyProtection="1">
      <alignment vertical="center" wrapText="1"/>
      <protection locked="0"/>
    </xf>
    <xf numFmtId="167" fontId="7" fillId="8" borderId="1" xfId="0" applyNumberFormat="1" applyFont="1" applyFill="1" applyBorder="1" applyAlignment="1" applyProtection="1">
      <alignment vertical="center" wrapText="1"/>
      <protection locked="0"/>
    </xf>
    <xf numFmtId="165" fontId="7" fillId="8" borderId="1" xfId="1" applyNumberFormat="1" applyFont="1" applyFill="1" applyBorder="1" applyAlignment="1">
      <alignment vertical="center" wrapText="1"/>
    </xf>
    <xf numFmtId="168" fontId="7" fillId="8" borderId="1" xfId="2" applyNumberFormat="1" applyFont="1" applyFill="1" applyBorder="1" applyAlignment="1" applyProtection="1">
      <alignment vertical="center"/>
      <protection locked="0"/>
    </xf>
    <xf numFmtId="167" fontId="7" fillId="8" borderId="1" xfId="0" applyNumberFormat="1" applyFont="1" applyFill="1" applyBorder="1" applyAlignment="1" applyProtection="1">
      <alignment horizontal="center" vertical="center"/>
      <protection locked="0"/>
    </xf>
    <xf numFmtId="0" fontId="7" fillId="8" borderId="1" xfId="0" applyFont="1" applyFill="1" applyBorder="1" applyAlignment="1">
      <alignment horizontal="center" vertical="center" wrapText="1"/>
    </xf>
    <xf numFmtId="0" fontId="8" fillId="0" borderId="0" xfId="0" applyFont="1" applyFill="1" applyAlignment="1">
      <alignment vertical="center"/>
    </xf>
    <xf numFmtId="0" fontId="22" fillId="8" borderId="1" xfId="4" applyFont="1" applyFill="1" applyBorder="1" applyAlignment="1" applyProtection="1">
      <alignment horizontal="left" vertical="center" wrapText="1"/>
    </xf>
    <xf numFmtId="167" fontId="22" fillId="8" borderId="1" xfId="0" applyNumberFormat="1" applyFont="1" applyFill="1" applyBorder="1" applyAlignment="1" applyProtection="1">
      <alignment vertical="center" wrapText="1"/>
      <protection locked="0"/>
    </xf>
    <xf numFmtId="0" fontId="22" fillId="8" borderId="1" xfId="0" applyFont="1" applyFill="1" applyBorder="1" applyAlignment="1">
      <alignment horizontal="center" vertical="center" wrapText="1"/>
    </xf>
    <xf numFmtId="0" fontId="22" fillId="8" borderId="1" xfId="0" applyFont="1" applyFill="1" applyBorder="1" applyAlignment="1">
      <alignment horizontal="left" vertical="center" wrapText="1"/>
    </xf>
    <xf numFmtId="167" fontId="23" fillId="8" borderId="1" xfId="0" applyNumberFormat="1" applyFont="1" applyFill="1" applyBorder="1" applyAlignment="1" applyProtection="1">
      <alignment vertical="center" wrapText="1"/>
      <protection locked="0"/>
    </xf>
    <xf numFmtId="165" fontId="22" fillId="8" borderId="1" xfId="1" applyNumberFormat="1" applyFont="1" applyFill="1" applyBorder="1" applyAlignment="1">
      <alignment vertical="center" wrapText="1"/>
    </xf>
    <xf numFmtId="167" fontId="22" fillId="8" borderId="1" xfId="0" applyNumberFormat="1" applyFont="1" applyFill="1" applyBorder="1" applyAlignment="1" applyProtection="1">
      <alignment horizontal="center" vertical="center" wrapText="1"/>
      <protection locked="0"/>
    </xf>
    <xf numFmtId="0" fontId="22" fillId="8" borderId="1" xfId="4" applyFont="1" applyFill="1" applyBorder="1" applyAlignment="1" applyProtection="1">
      <alignment horizontal="justify" vertical="top" wrapText="1"/>
    </xf>
  </cellXfs>
  <cellStyles count="7">
    <cellStyle name="Énfasis1" xfId="4" builtinId="29"/>
    <cellStyle name="Hipervínculo" xfId="5" builtinId="8"/>
    <cellStyle name="Millares" xfId="1" builtinId="3"/>
    <cellStyle name="Moneda" xfId="2" builtinId="4"/>
    <cellStyle name="Normal" xfId="0" builtinId="0"/>
    <cellStyle name="Normal 2" xfId="6" xr:uid="{47164187-1CE6-460B-B88A-EB9C8A24E33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276225</xdr:colOff>
          <xdr:row>14</xdr:row>
          <xdr:rowOff>276225</xdr:rowOff>
        </xdr:from>
        <xdr:to>
          <xdr:col>1</xdr:col>
          <xdr:colOff>1457325</xdr:colOff>
          <xdr:row>16</xdr:row>
          <xdr:rowOff>19050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14</xdr:row>
          <xdr:rowOff>285750</xdr:rowOff>
        </xdr:from>
        <xdr:to>
          <xdr:col>1</xdr:col>
          <xdr:colOff>2838450</xdr:colOff>
          <xdr:row>16</xdr:row>
          <xdr:rowOff>9525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xdr:row>
          <xdr:rowOff>266700</xdr:rowOff>
        </xdr:from>
        <xdr:to>
          <xdr:col>4</xdr:col>
          <xdr:colOff>1219200</xdr:colOff>
          <xdr:row>16</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1400175</xdr:colOff>
          <xdr:row>14</xdr:row>
          <xdr:rowOff>266700</xdr:rowOff>
        </xdr:from>
        <xdr:to>
          <xdr:col>5</xdr:col>
          <xdr:colOff>1114425</xdr:colOff>
          <xdr:row>15</xdr:row>
          <xdr:rowOff>333375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Eliminar filas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apitalsaludesp-my.sharepoint.com/personal/profesional_planeacion3_capitalsalud_gov_co/Documents/Documentos/1.%20PLANEACION%20ESTRATEGICA%20Y%20FINANCIERA/1.%20Plan%20Anual%20de%20Adquisiciones/2024/LIQ%20DE%20PRESUPUESTO%20DE%20GASTOS%20POR%20RUBRO%20PLAN%20DE%20CUENTAS%202024%20%20JD.xlsx" TargetMode="External"/><Relationship Id="rId2" Type="http://schemas.microsoft.com/office/2019/04/relationships/externalLinkLongPath" Target="/personal/profesional_planeacion3_capitalsalud_gov_co/Documents/Documentos/1.%20PLANEACION%20ESTRATEGICA%20Y%20FINANCIERA/1.%20Plan%20Anual%20de%20Adquisiciones/2024/LIQ%20DE%20PRESUPUESTO%20DE%20GASTOS%20POR%20RUBRO%20PLAN%20DE%20CUENTAS%202024%20%20JD.xlsx?E6CD338A" TargetMode="External"/><Relationship Id="rId1" Type="http://schemas.openxmlformats.org/officeDocument/2006/relationships/externalLinkPath" Target="file:///\\E6CD338A\LIQ%20DE%20PRESUPUESTO%20DE%20GASTOS%20POR%20RUBRO%20PLAN%20DE%20CUENTAS%202024%20%20JD.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apitalsaludesp-my.sharepoint.com/personal/profesional_planeacion3_capitalsalud_gov_co/Documents/Documentos/1.%20PLANEACION%20ESTRATEGICA%20Y%20FINANCIERA/1.%20Plan%20Anual%20de%20Adquisiciones/2024/PAA%20correciones%20DIreciones/PLAN-ANUAL-DE-ADQUISICIONES%20PROPUESTA%20DCM,2024.xlsx" TargetMode="External"/><Relationship Id="rId2" Type="http://schemas.microsoft.com/office/2019/04/relationships/externalLinkLongPath" Target="/personal/profesional_planeacion3_capitalsalud_gov_co/Documents/Documentos/1.%20PLANEACION%20ESTRATEGICA%20Y%20FINANCIERA/1.%20Plan%20Anual%20de%20Adquisiciones/2024/PAA%20correciones%20DIreciones/PLAN-ANUAL-DE-ADQUISICIONES%20PROPUESTA%20DCM,2024.xlsx?F0017889" TargetMode="External"/><Relationship Id="rId1" Type="http://schemas.openxmlformats.org/officeDocument/2006/relationships/externalLinkPath" Target="file:///\\F0017889\PLAN-ANUAL-DE-ADQUISICIONES%20PROPUESTA%20DCM,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rgeap\AppData\Local\Microsoft\Windows\INetCache\Content.Outlook\H5XIWSVF\3.%20PAA%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PTO 2024 GASTOS (2)"/>
      <sheetName val="PPTO 2024 GASTOS"/>
      <sheetName val="PPTO 2024 GASTOS (3)"/>
      <sheetName val="PPTO 2024 GASTOS (4)"/>
    </sheetNames>
    <sheetDataSet>
      <sheetData sheetId="0"/>
      <sheetData sheetId="1">
        <row r="205">
          <cell r="C205">
            <v>2441193000000</v>
          </cell>
        </row>
      </sheetData>
      <sheetData sheetId="2">
        <row r="29">
          <cell r="G29">
            <v>38885023990.854668</v>
          </cell>
          <cell r="H29">
            <v>38885023990.854668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O QUE PEDIMOS"/>
      <sheetName val="LO QUE NOS DIERON"/>
      <sheetName val="LA NUEVA DISTRIBUCIÓN"/>
    </sheetNames>
    <sheetDataSet>
      <sheetData sheetId="0"/>
      <sheetData sheetId="1"/>
      <sheetData sheetId="2">
        <row r="16">
          <cell r="I16">
            <v>3000617992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2022"/>
      <sheetName val="PAA 2023"/>
      <sheetName val="PAA 2023 (2)"/>
      <sheetName val="3. PAA 2023"/>
    </sheetNames>
    <definedNames>
      <definedName name="agregarfilas"/>
      <definedName name="agregarfilasNecAdi"/>
      <definedName name="elimfilas"/>
      <definedName name="elimfilasNecAdi"/>
    </defined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apitalsalud.gov.co/3-1-plan-anual-de-adquisicion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23E0-3C0C-4017-9ABB-C5E779D560F1}">
  <dimension ref="A1:M149"/>
  <sheetViews>
    <sheetView showGridLines="0" tabSelected="1" topLeftCell="A40" zoomScale="90" zoomScaleNormal="90" workbookViewId="0">
      <selection activeCell="F63" sqref="F63"/>
    </sheetView>
  </sheetViews>
  <sheetFormatPr baseColWidth="10" defaultColWidth="17.5703125" defaultRowHeight="15" x14ac:dyDescent="0.25"/>
  <cols>
    <col min="1" max="1" width="15.5703125" style="92" customWidth="1"/>
    <col min="2" max="2" width="29.140625" style="92" customWidth="1"/>
    <col min="3" max="3" width="25.42578125" style="92" customWidth="1"/>
    <col min="4" max="4" width="12.7109375" style="93" customWidth="1"/>
    <col min="5" max="5" width="12.28515625" style="77" customWidth="1"/>
    <col min="6" max="6" width="11" style="12" customWidth="1"/>
    <col min="7" max="7" width="25.5703125" style="11" hidden="1" customWidth="1"/>
    <col min="8" max="8" width="12.28515625" style="11" customWidth="1"/>
    <col min="9" max="9" width="19.5703125" style="13" customWidth="1"/>
    <col min="10" max="10" width="26.28515625" style="93" customWidth="1"/>
    <col min="11" max="11" width="10.5703125" style="77" customWidth="1"/>
    <col min="12" max="12" width="11.5703125" style="77" customWidth="1"/>
    <col min="13" max="13" width="13.7109375" style="7" customWidth="1"/>
    <col min="14" max="212" width="11.42578125" style="8" customWidth="1"/>
    <col min="213" max="213" width="19.85546875" style="8" customWidth="1"/>
    <col min="214" max="214" width="62.7109375" style="8" customWidth="1"/>
    <col min="215" max="215" width="22.140625" style="8" customWidth="1"/>
    <col min="216" max="216" width="17.5703125" style="8"/>
    <col min="217" max="217" width="19.85546875" style="8" customWidth="1"/>
    <col min="218" max="218" width="46.42578125" style="8" customWidth="1"/>
    <col min="219" max="219" width="40.42578125" style="8" customWidth="1"/>
    <col min="220" max="220" width="13.140625" style="8" customWidth="1"/>
    <col min="221" max="221" width="13" style="8" customWidth="1"/>
    <col min="222" max="223" width="0" style="8" hidden="1" customWidth="1"/>
    <col min="224" max="224" width="18.42578125" style="8" customWidth="1"/>
    <col min="225" max="225" width="24.7109375" style="8" customWidth="1"/>
    <col min="226" max="227" width="0" style="8" hidden="1" customWidth="1"/>
    <col min="228" max="228" width="22.85546875" style="8" customWidth="1"/>
    <col min="229" max="230" width="17.7109375" style="8" customWidth="1"/>
    <col min="231" max="231" width="30.28515625" style="8" customWidth="1"/>
    <col min="232" max="232" width="17.5703125" style="8"/>
    <col min="233" max="468" width="11.42578125" style="8" customWidth="1"/>
    <col min="469" max="469" width="19.85546875" style="8" customWidth="1"/>
    <col min="470" max="470" width="62.7109375" style="8" customWidth="1"/>
    <col min="471" max="471" width="22.140625" style="8" customWidth="1"/>
    <col min="472" max="472" width="17.5703125" style="8"/>
    <col min="473" max="473" width="19.85546875" style="8" customWidth="1"/>
    <col min="474" max="474" width="46.42578125" style="8" customWidth="1"/>
    <col min="475" max="475" width="40.42578125" style="8" customWidth="1"/>
    <col min="476" max="476" width="13.140625" style="8" customWidth="1"/>
    <col min="477" max="477" width="13" style="8" customWidth="1"/>
    <col min="478" max="479" width="0" style="8" hidden="1" customWidth="1"/>
    <col min="480" max="480" width="18.42578125" style="8" customWidth="1"/>
    <col min="481" max="481" width="24.7109375" style="8" customWidth="1"/>
    <col min="482" max="483" width="0" style="8" hidden="1" customWidth="1"/>
    <col min="484" max="484" width="22.85546875" style="8" customWidth="1"/>
    <col min="485" max="486" width="17.7109375" style="8" customWidth="1"/>
    <col min="487" max="487" width="30.28515625" style="8" customWidth="1"/>
    <col min="488" max="488" width="17.5703125" style="8"/>
    <col min="489" max="724" width="11.42578125" style="8" customWidth="1"/>
    <col min="725" max="725" width="19.85546875" style="8" customWidth="1"/>
    <col min="726" max="726" width="62.7109375" style="8" customWidth="1"/>
    <col min="727" max="727" width="22.140625" style="8" customWidth="1"/>
    <col min="728" max="728" width="17.5703125" style="8"/>
    <col min="729" max="729" width="19.85546875" style="8" customWidth="1"/>
    <col min="730" max="730" width="46.42578125" style="8" customWidth="1"/>
    <col min="731" max="731" width="40.42578125" style="8" customWidth="1"/>
    <col min="732" max="732" width="13.140625" style="8" customWidth="1"/>
    <col min="733" max="733" width="13" style="8" customWidth="1"/>
    <col min="734" max="735" width="0" style="8" hidden="1" customWidth="1"/>
    <col min="736" max="736" width="18.42578125" style="8" customWidth="1"/>
    <col min="737" max="737" width="24.7109375" style="8" customWidth="1"/>
    <col min="738" max="739" width="0" style="8" hidden="1" customWidth="1"/>
    <col min="740" max="740" width="22.85546875" style="8" customWidth="1"/>
    <col min="741" max="742" width="17.7109375" style="8" customWidth="1"/>
    <col min="743" max="743" width="30.28515625" style="8" customWidth="1"/>
    <col min="744" max="744" width="17.5703125" style="8"/>
    <col min="745" max="980" width="11.42578125" style="8" customWidth="1"/>
    <col min="981" max="981" width="19.85546875" style="8" customWidth="1"/>
    <col min="982" max="982" width="62.7109375" style="8" customWidth="1"/>
    <col min="983" max="983" width="22.140625" style="8" customWidth="1"/>
    <col min="984" max="984" width="17.5703125" style="8"/>
    <col min="985" max="985" width="19.85546875" style="8" customWidth="1"/>
    <col min="986" max="986" width="46.42578125" style="8" customWidth="1"/>
    <col min="987" max="987" width="40.42578125" style="8" customWidth="1"/>
    <col min="988" max="988" width="13.140625" style="8" customWidth="1"/>
    <col min="989" max="989" width="13" style="8" customWidth="1"/>
    <col min="990" max="991" width="0" style="8" hidden="1" customWidth="1"/>
    <col min="992" max="992" width="18.42578125" style="8" customWidth="1"/>
    <col min="993" max="993" width="24.7109375" style="8" customWidth="1"/>
    <col min="994" max="995" width="0" style="8" hidden="1" customWidth="1"/>
    <col min="996" max="996" width="22.85546875" style="8" customWidth="1"/>
    <col min="997" max="998" width="17.7109375" style="8" customWidth="1"/>
    <col min="999" max="999" width="30.28515625" style="8" customWidth="1"/>
    <col min="1000" max="1000" width="17.5703125" style="8"/>
    <col min="1001" max="1236" width="11.42578125" style="8" customWidth="1"/>
    <col min="1237" max="1237" width="19.85546875" style="8" customWidth="1"/>
    <col min="1238" max="1238" width="62.7109375" style="8" customWidth="1"/>
    <col min="1239" max="1239" width="22.140625" style="8" customWidth="1"/>
    <col min="1240" max="1240" width="17.5703125" style="8"/>
    <col min="1241" max="1241" width="19.85546875" style="8" customWidth="1"/>
    <col min="1242" max="1242" width="46.42578125" style="8" customWidth="1"/>
    <col min="1243" max="1243" width="40.42578125" style="8" customWidth="1"/>
    <col min="1244" max="1244" width="13.140625" style="8" customWidth="1"/>
    <col min="1245" max="1245" width="13" style="8" customWidth="1"/>
    <col min="1246" max="1247" width="0" style="8" hidden="1" customWidth="1"/>
    <col min="1248" max="1248" width="18.42578125" style="8" customWidth="1"/>
    <col min="1249" max="1249" width="24.7109375" style="8" customWidth="1"/>
    <col min="1250" max="1251" width="0" style="8" hidden="1" customWidth="1"/>
    <col min="1252" max="1252" width="22.85546875" style="8" customWidth="1"/>
    <col min="1253" max="1254" width="17.7109375" style="8" customWidth="1"/>
    <col min="1255" max="1255" width="30.28515625" style="8" customWidth="1"/>
    <col min="1256" max="1256" width="17.5703125" style="8"/>
    <col min="1257" max="1492" width="11.42578125" style="8" customWidth="1"/>
    <col min="1493" max="1493" width="19.85546875" style="8" customWidth="1"/>
    <col min="1494" max="1494" width="62.7109375" style="8" customWidth="1"/>
    <col min="1495" max="1495" width="22.140625" style="8" customWidth="1"/>
    <col min="1496" max="1496" width="17.5703125" style="8"/>
    <col min="1497" max="1497" width="19.85546875" style="8" customWidth="1"/>
    <col min="1498" max="1498" width="46.42578125" style="8" customWidth="1"/>
    <col min="1499" max="1499" width="40.42578125" style="8" customWidth="1"/>
    <col min="1500" max="1500" width="13.140625" style="8" customWidth="1"/>
    <col min="1501" max="1501" width="13" style="8" customWidth="1"/>
    <col min="1502" max="1503" width="0" style="8" hidden="1" customWidth="1"/>
    <col min="1504" max="1504" width="18.42578125" style="8" customWidth="1"/>
    <col min="1505" max="1505" width="24.7109375" style="8" customWidth="1"/>
    <col min="1506" max="1507" width="0" style="8" hidden="1" customWidth="1"/>
    <col min="1508" max="1508" width="22.85546875" style="8" customWidth="1"/>
    <col min="1509" max="1510" width="17.7109375" style="8" customWidth="1"/>
    <col min="1511" max="1511" width="30.28515625" style="8" customWidth="1"/>
    <col min="1512" max="1512" width="17.5703125" style="8"/>
    <col min="1513" max="1748" width="11.42578125" style="8" customWidth="1"/>
    <col min="1749" max="1749" width="19.85546875" style="8" customWidth="1"/>
    <col min="1750" max="1750" width="62.7109375" style="8" customWidth="1"/>
    <col min="1751" max="1751" width="22.140625" style="8" customWidth="1"/>
    <col min="1752" max="1752" width="17.5703125" style="8"/>
    <col min="1753" max="1753" width="19.85546875" style="8" customWidth="1"/>
    <col min="1754" max="1754" width="46.42578125" style="8" customWidth="1"/>
    <col min="1755" max="1755" width="40.42578125" style="8" customWidth="1"/>
    <col min="1756" max="1756" width="13.140625" style="8" customWidth="1"/>
    <col min="1757" max="1757" width="13" style="8" customWidth="1"/>
    <col min="1758" max="1759" width="0" style="8" hidden="1" customWidth="1"/>
    <col min="1760" max="1760" width="18.42578125" style="8" customWidth="1"/>
    <col min="1761" max="1761" width="24.7109375" style="8" customWidth="1"/>
    <col min="1762" max="1763" width="0" style="8" hidden="1" customWidth="1"/>
    <col min="1764" max="1764" width="22.85546875" style="8" customWidth="1"/>
    <col min="1765" max="1766" width="17.7109375" style="8" customWidth="1"/>
    <col min="1767" max="1767" width="30.28515625" style="8" customWidth="1"/>
    <col min="1768" max="1768" width="17.5703125" style="8"/>
    <col min="1769" max="2004" width="11.42578125" style="8" customWidth="1"/>
    <col min="2005" max="2005" width="19.85546875" style="8" customWidth="1"/>
    <col min="2006" max="2006" width="62.7109375" style="8" customWidth="1"/>
    <col min="2007" max="2007" width="22.140625" style="8" customWidth="1"/>
    <col min="2008" max="2008" width="17.5703125" style="8"/>
    <col min="2009" max="2009" width="19.85546875" style="8" customWidth="1"/>
    <col min="2010" max="2010" width="46.42578125" style="8" customWidth="1"/>
    <col min="2011" max="2011" width="40.42578125" style="8" customWidth="1"/>
    <col min="2012" max="2012" width="13.140625" style="8" customWidth="1"/>
    <col min="2013" max="2013" width="13" style="8" customWidth="1"/>
    <col min="2014" max="2015" width="0" style="8" hidden="1" customWidth="1"/>
    <col min="2016" max="2016" width="18.42578125" style="8" customWidth="1"/>
    <col min="2017" max="2017" width="24.7109375" style="8" customWidth="1"/>
    <col min="2018" max="2019" width="0" style="8" hidden="1" customWidth="1"/>
    <col min="2020" max="2020" width="22.85546875" style="8" customWidth="1"/>
    <col min="2021" max="2022" width="17.7109375" style="8" customWidth="1"/>
    <col min="2023" max="2023" width="30.28515625" style="8" customWidth="1"/>
    <col min="2024" max="2024" width="17.5703125" style="8"/>
    <col min="2025" max="2260" width="11.42578125" style="8" customWidth="1"/>
    <col min="2261" max="2261" width="19.85546875" style="8" customWidth="1"/>
    <col min="2262" max="2262" width="62.7109375" style="8" customWidth="1"/>
    <col min="2263" max="2263" width="22.140625" style="8" customWidth="1"/>
    <col min="2264" max="2264" width="17.5703125" style="8"/>
    <col min="2265" max="2265" width="19.85546875" style="8" customWidth="1"/>
    <col min="2266" max="2266" width="46.42578125" style="8" customWidth="1"/>
    <col min="2267" max="2267" width="40.42578125" style="8" customWidth="1"/>
    <col min="2268" max="2268" width="13.140625" style="8" customWidth="1"/>
    <col min="2269" max="2269" width="13" style="8" customWidth="1"/>
    <col min="2270" max="2271" width="0" style="8" hidden="1" customWidth="1"/>
    <col min="2272" max="2272" width="18.42578125" style="8" customWidth="1"/>
    <col min="2273" max="2273" width="24.7109375" style="8" customWidth="1"/>
    <col min="2274" max="2275" width="0" style="8" hidden="1" customWidth="1"/>
    <col min="2276" max="2276" width="22.85546875" style="8" customWidth="1"/>
    <col min="2277" max="2278" width="17.7109375" style="8" customWidth="1"/>
    <col min="2279" max="2279" width="30.28515625" style="8" customWidth="1"/>
    <col min="2280" max="2280" width="17.5703125" style="8"/>
    <col min="2281" max="2516" width="11.42578125" style="8" customWidth="1"/>
    <col min="2517" max="2517" width="19.85546875" style="8" customWidth="1"/>
    <col min="2518" max="2518" width="62.7109375" style="8" customWidth="1"/>
    <col min="2519" max="2519" width="22.140625" style="8" customWidth="1"/>
    <col min="2520" max="2520" width="17.5703125" style="8"/>
    <col min="2521" max="2521" width="19.85546875" style="8" customWidth="1"/>
    <col min="2522" max="2522" width="46.42578125" style="8" customWidth="1"/>
    <col min="2523" max="2523" width="40.42578125" style="8" customWidth="1"/>
    <col min="2524" max="2524" width="13.140625" style="8" customWidth="1"/>
    <col min="2525" max="2525" width="13" style="8" customWidth="1"/>
    <col min="2526" max="2527" width="0" style="8" hidden="1" customWidth="1"/>
    <col min="2528" max="2528" width="18.42578125" style="8" customWidth="1"/>
    <col min="2529" max="2529" width="24.7109375" style="8" customWidth="1"/>
    <col min="2530" max="2531" width="0" style="8" hidden="1" customWidth="1"/>
    <col min="2532" max="2532" width="22.85546875" style="8" customWidth="1"/>
    <col min="2533" max="2534" width="17.7109375" style="8" customWidth="1"/>
    <col min="2535" max="2535" width="30.28515625" style="8" customWidth="1"/>
    <col min="2536" max="2536" width="17.5703125" style="8"/>
    <col min="2537" max="2772" width="11.42578125" style="8" customWidth="1"/>
    <col min="2773" max="2773" width="19.85546875" style="8" customWidth="1"/>
    <col min="2774" max="2774" width="62.7109375" style="8" customWidth="1"/>
    <col min="2775" max="2775" width="22.140625" style="8" customWidth="1"/>
    <col min="2776" max="2776" width="17.5703125" style="8"/>
    <col min="2777" max="2777" width="19.85546875" style="8" customWidth="1"/>
    <col min="2778" max="2778" width="46.42578125" style="8" customWidth="1"/>
    <col min="2779" max="2779" width="40.42578125" style="8" customWidth="1"/>
    <col min="2780" max="2780" width="13.140625" style="8" customWidth="1"/>
    <col min="2781" max="2781" width="13" style="8" customWidth="1"/>
    <col min="2782" max="2783" width="0" style="8" hidden="1" customWidth="1"/>
    <col min="2784" max="2784" width="18.42578125" style="8" customWidth="1"/>
    <col min="2785" max="2785" width="24.7109375" style="8" customWidth="1"/>
    <col min="2786" max="2787" width="0" style="8" hidden="1" customWidth="1"/>
    <col min="2788" max="2788" width="22.85546875" style="8" customWidth="1"/>
    <col min="2789" max="2790" width="17.7109375" style="8" customWidth="1"/>
    <col min="2791" max="2791" width="30.28515625" style="8" customWidth="1"/>
    <col min="2792" max="2792" width="17.5703125" style="8"/>
    <col min="2793" max="3028" width="11.42578125" style="8" customWidth="1"/>
    <col min="3029" max="3029" width="19.85546875" style="8" customWidth="1"/>
    <col min="3030" max="3030" width="62.7109375" style="8" customWidth="1"/>
    <col min="3031" max="3031" width="22.140625" style="8" customWidth="1"/>
    <col min="3032" max="3032" width="17.5703125" style="8"/>
    <col min="3033" max="3033" width="19.85546875" style="8" customWidth="1"/>
    <col min="3034" max="3034" width="46.42578125" style="8" customWidth="1"/>
    <col min="3035" max="3035" width="40.42578125" style="8" customWidth="1"/>
    <col min="3036" max="3036" width="13.140625" style="8" customWidth="1"/>
    <col min="3037" max="3037" width="13" style="8" customWidth="1"/>
    <col min="3038" max="3039" width="0" style="8" hidden="1" customWidth="1"/>
    <col min="3040" max="3040" width="18.42578125" style="8" customWidth="1"/>
    <col min="3041" max="3041" width="24.7109375" style="8" customWidth="1"/>
    <col min="3042" max="3043" width="0" style="8" hidden="1" customWidth="1"/>
    <col min="3044" max="3044" width="22.85546875" style="8" customWidth="1"/>
    <col min="3045" max="3046" width="17.7109375" style="8" customWidth="1"/>
    <col min="3047" max="3047" width="30.28515625" style="8" customWidth="1"/>
    <col min="3048" max="3048" width="17.5703125" style="8"/>
    <col min="3049" max="3284" width="11.42578125" style="8" customWidth="1"/>
    <col min="3285" max="3285" width="19.85546875" style="8" customWidth="1"/>
    <col min="3286" max="3286" width="62.7109375" style="8" customWidth="1"/>
    <col min="3287" max="3287" width="22.140625" style="8" customWidth="1"/>
    <col min="3288" max="3288" width="17.5703125" style="8"/>
    <col min="3289" max="3289" width="19.85546875" style="8" customWidth="1"/>
    <col min="3290" max="3290" width="46.42578125" style="8" customWidth="1"/>
    <col min="3291" max="3291" width="40.42578125" style="8" customWidth="1"/>
    <col min="3292" max="3292" width="13.140625" style="8" customWidth="1"/>
    <col min="3293" max="3293" width="13" style="8" customWidth="1"/>
    <col min="3294" max="3295" width="0" style="8" hidden="1" customWidth="1"/>
    <col min="3296" max="3296" width="18.42578125" style="8" customWidth="1"/>
    <col min="3297" max="3297" width="24.7109375" style="8" customWidth="1"/>
    <col min="3298" max="3299" width="0" style="8" hidden="1" customWidth="1"/>
    <col min="3300" max="3300" width="22.85546875" style="8" customWidth="1"/>
    <col min="3301" max="3302" width="17.7109375" style="8" customWidth="1"/>
    <col min="3303" max="3303" width="30.28515625" style="8" customWidth="1"/>
    <col min="3304" max="3304" width="17.5703125" style="8"/>
    <col min="3305" max="3540" width="11.42578125" style="8" customWidth="1"/>
    <col min="3541" max="3541" width="19.85546875" style="8" customWidth="1"/>
    <col min="3542" max="3542" width="62.7109375" style="8" customWidth="1"/>
    <col min="3543" max="3543" width="22.140625" style="8" customWidth="1"/>
    <col min="3544" max="3544" width="17.5703125" style="8"/>
    <col min="3545" max="3545" width="19.85546875" style="8" customWidth="1"/>
    <col min="3546" max="3546" width="46.42578125" style="8" customWidth="1"/>
    <col min="3547" max="3547" width="40.42578125" style="8" customWidth="1"/>
    <col min="3548" max="3548" width="13.140625" style="8" customWidth="1"/>
    <col min="3549" max="3549" width="13" style="8" customWidth="1"/>
    <col min="3550" max="3551" width="0" style="8" hidden="1" customWidth="1"/>
    <col min="3552" max="3552" width="18.42578125" style="8" customWidth="1"/>
    <col min="3553" max="3553" width="24.7109375" style="8" customWidth="1"/>
    <col min="3554" max="3555" width="0" style="8" hidden="1" customWidth="1"/>
    <col min="3556" max="3556" width="22.85546875" style="8" customWidth="1"/>
    <col min="3557" max="3558" width="17.7109375" style="8" customWidth="1"/>
    <col min="3559" max="3559" width="30.28515625" style="8" customWidth="1"/>
    <col min="3560" max="3560" width="17.5703125" style="8"/>
    <col min="3561" max="3796" width="11.42578125" style="8" customWidth="1"/>
    <col min="3797" max="3797" width="19.85546875" style="8" customWidth="1"/>
    <col min="3798" max="3798" width="62.7109375" style="8" customWidth="1"/>
    <col min="3799" max="3799" width="22.140625" style="8" customWidth="1"/>
    <col min="3800" max="3800" width="17.5703125" style="8"/>
    <col min="3801" max="3801" width="19.85546875" style="8" customWidth="1"/>
    <col min="3802" max="3802" width="46.42578125" style="8" customWidth="1"/>
    <col min="3803" max="3803" width="40.42578125" style="8" customWidth="1"/>
    <col min="3804" max="3804" width="13.140625" style="8" customWidth="1"/>
    <col min="3805" max="3805" width="13" style="8" customWidth="1"/>
    <col min="3806" max="3807" width="0" style="8" hidden="1" customWidth="1"/>
    <col min="3808" max="3808" width="18.42578125" style="8" customWidth="1"/>
    <col min="3809" max="3809" width="24.7109375" style="8" customWidth="1"/>
    <col min="3810" max="3811" width="0" style="8" hidden="1" customWidth="1"/>
    <col min="3812" max="3812" width="22.85546875" style="8" customWidth="1"/>
    <col min="3813" max="3814" width="17.7109375" style="8" customWidth="1"/>
    <col min="3815" max="3815" width="30.28515625" style="8" customWidth="1"/>
    <col min="3816" max="3816" width="17.5703125" style="8"/>
    <col min="3817" max="4052" width="11.42578125" style="8" customWidth="1"/>
    <col min="4053" max="4053" width="19.85546875" style="8" customWidth="1"/>
    <col min="4054" max="4054" width="62.7109375" style="8" customWidth="1"/>
    <col min="4055" max="4055" width="22.140625" style="8" customWidth="1"/>
    <col min="4056" max="4056" width="17.5703125" style="8"/>
    <col min="4057" max="4057" width="19.85546875" style="8" customWidth="1"/>
    <col min="4058" max="4058" width="46.42578125" style="8" customWidth="1"/>
    <col min="4059" max="4059" width="40.42578125" style="8" customWidth="1"/>
    <col min="4060" max="4060" width="13.140625" style="8" customWidth="1"/>
    <col min="4061" max="4061" width="13" style="8" customWidth="1"/>
    <col min="4062" max="4063" width="0" style="8" hidden="1" customWidth="1"/>
    <col min="4064" max="4064" width="18.42578125" style="8" customWidth="1"/>
    <col min="4065" max="4065" width="24.7109375" style="8" customWidth="1"/>
    <col min="4066" max="4067" width="0" style="8" hidden="1" customWidth="1"/>
    <col min="4068" max="4068" width="22.85546875" style="8" customWidth="1"/>
    <col min="4069" max="4070" width="17.7109375" style="8" customWidth="1"/>
    <col min="4071" max="4071" width="30.28515625" style="8" customWidth="1"/>
    <col min="4072" max="4072" width="17.5703125" style="8"/>
    <col min="4073" max="4308" width="11.42578125" style="8" customWidth="1"/>
    <col min="4309" max="4309" width="19.85546875" style="8" customWidth="1"/>
    <col min="4310" max="4310" width="62.7109375" style="8" customWidth="1"/>
    <col min="4311" max="4311" width="22.140625" style="8" customWidth="1"/>
    <col min="4312" max="4312" width="17.5703125" style="8"/>
    <col min="4313" max="4313" width="19.85546875" style="8" customWidth="1"/>
    <col min="4314" max="4314" width="46.42578125" style="8" customWidth="1"/>
    <col min="4315" max="4315" width="40.42578125" style="8" customWidth="1"/>
    <col min="4316" max="4316" width="13.140625" style="8" customWidth="1"/>
    <col min="4317" max="4317" width="13" style="8" customWidth="1"/>
    <col min="4318" max="4319" width="0" style="8" hidden="1" customWidth="1"/>
    <col min="4320" max="4320" width="18.42578125" style="8" customWidth="1"/>
    <col min="4321" max="4321" width="24.7109375" style="8" customWidth="1"/>
    <col min="4322" max="4323" width="0" style="8" hidden="1" customWidth="1"/>
    <col min="4324" max="4324" width="22.85546875" style="8" customWidth="1"/>
    <col min="4325" max="4326" width="17.7109375" style="8" customWidth="1"/>
    <col min="4327" max="4327" width="30.28515625" style="8" customWidth="1"/>
    <col min="4328" max="4328" width="17.5703125" style="8"/>
    <col min="4329" max="4564" width="11.42578125" style="8" customWidth="1"/>
    <col min="4565" max="4565" width="19.85546875" style="8" customWidth="1"/>
    <col min="4566" max="4566" width="62.7109375" style="8" customWidth="1"/>
    <col min="4567" max="4567" width="22.140625" style="8" customWidth="1"/>
    <col min="4568" max="4568" width="17.5703125" style="8"/>
    <col min="4569" max="4569" width="19.85546875" style="8" customWidth="1"/>
    <col min="4570" max="4570" width="46.42578125" style="8" customWidth="1"/>
    <col min="4571" max="4571" width="40.42578125" style="8" customWidth="1"/>
    <col min="4572" max="4572" width="13.140625" style="8" customWidth="1"/>
    <col min="4573" max="4573" width="13" style="8" customWidth="1"/>
    <col min="4574" max="4575" width="0" style="8" hidden="1" customWidth="1"/>
    <col min="4576" max="4576" width="18.42578125" style="8" customWidth="1"/>
    <col min="4577" max="4577" width="24.7109375" style="8" customWidth="1"/>
    <col min="4578" max="4579" width="0" style="8" hidden="1" customWidth="1"/>
    <col min="4580" max="4580" width="22.85546875" style="8" customWidth="1"/>
    <col min="4581" max="4582" width="17.7109375" style="8" customWidth="1"/>
    <col min="4583" max="4583" width="30.28515625" style="8" customWidth="1"/>
    <col min="4584" max="4584" width="17.5703125" style="8"/>
    <col min="4585" max="4820" width="11.42578125" style="8" customWidth="1"/>
    <col min="4821" max="4821" width="19.85546875" style="8" customWidth="1"/>
    <col min="4822" max="4822" width="62.7109375" style="8" customWidth="1"/>
    <col min="4823" max="4823" width="22.140625" style="8" customWidth="1"/>
    <col min="4824" max="4824" width="17.5703125" style="8"/>
    <col min="4825" max="4825" width="19.85546875" style="8" customWidth="1"/>
    <col min="4826" max="4826" width="46.42578125" style="8" customWidth="1"/>
    <col min="4827" max="4827" width="40.42578125" style="8" customWidth="1"/>
    <col min="4828" max="4828" width="13.140625" style="8" customWidth="1"/>
    <col min="4829" max="4829" width="13" style="8" customWidth="1"/>
    <col min="4830" max="4831" width="0" style="8" hidden="1" customWidth="1"/>
    <col min="4832" max="4832" width="18.42578125" style="8" customWidth="1"/>
    <col min="4833" max="4833" width="24.7109375" style="8" customWidth="1"/>
    <col min="4834" max="4835" width="0" style="8" hidden="1" customWidth="1"/>
    <col min="4836" max="4836" width="22.85546875" style="8" customWidth="1"/>
    <col min="4837" max="4838" width="17.7109375" style="8" customWidth="1"/>
    <col min="4839" max="4839" width="30.28515625" style="8" customWidth="1"/>
    <col min="4840" max="4840" width="17.5703125" style="8"/>
    <col min="4841" max="5076" width="11.42578125" style="8" customWidth="1"/>
    <col min="5077" max="5077" width="19.85546875" style="8" customWidth="1"/>
    <col min="5078" max="5078" width="62.7109375" style="8" customWidth="1"/>
    <col min="5079" max="5079" width="22.140625" style="8" customWidth="1"/>
    <col min="5080" max="5080" width="17.5703125" style="8"/>
    <col min="5081" max="5081" width="19.85546875" style="8" customWidth="1"/>
    <col min="5082" max="5082" width="46.42578125" style="8" customWidth="1"/>
    <col min="5083" max="5083" width="40.42578125" style="8" customWidth="1"/>
    <col min="5084" max="5084" width="13.140625" style="8" customWidth="1"/>
    <col min="5085" max="5085" width="13" style="8" customWidth="1"/>
    <col min="5086" max="5087" width="0" style="8" hidden="1" customWidth="1"/>
    <col min="5088" max="5088" width="18.42578125" style="8" customWidth="1"/>
    <col min="5089" max="5089" width="24.7109375" style="8" customWidth="1"/>
    <col min="5090" max="5091" width="0" style="8" hidden="1" customWidth="1"/>
    <col min="5092" max="5092" width="22.85546875" style="8" customWidth="1"/>
    <col min="5093" max="5094" width="17.7109375" style="8" customWidth="1"/>
    <col min="5095" max="5095" width="30.28515625" style="8" customWidth="1"/>
    <col min="5096" max="5096" width="17.5703125" style="8"/>
    <col min="5097" max="5332" width="11.42578125" style="8" customWidth="1"/>
    <col min="5333" max="5333" width="19.85546875" style="8" customWidth="1"/>
    <col min="5334" max="5334" width="62.7109375" style="8" customWidth="1"/>
    <col min="5335" max="5335" width="22.140625" style="8" customWidth="1"/>
    <col min="5336" max="5336" width="17.5703125" style="8"/>
    <col min="5337" max="5337" width="19.85546875" style="8" customWidth="1"/>
    <col min="5338" max="5338" width="46.42578125" style="8" customWidth="1"/>
    <col min="5339" max="5339" width="40.42578125" style="8" customWidth="1"/>
    <col min="5340" max="5340" width="13.140625" style="8" customWidth="1"/>
    <col min="5341" max="5341" width="13" style="8" customWidth="1"/>
    <col min="5342" max="5343" width="0" style="8" hidden="1" customWidth="1"/>
    <col min="5344" max="5344" width="18.42578125" style="8" customWidth="1"/>
    <col min="5345" max="5345" width="24.7109375" style="8" customWidth="1"/>
    <col min="5346" max="5347" width="0" style="8" hidden="1" customWidth="1"/>
    <col min="5348" max="5348" width="22.85546875" style="8" customWidth="1"/>
    <col min="5349" max="5350" width="17.7109375" style="8" customWidth="1"/>
    <col min="5351" max="5351" width="30.28515625" style="8" customWidth="1"/>
    <col min="5352" max="5352" width="17.5703125" style="8"/>
    <col min="5353" max="5588" width="11.42578125" style="8" customWidth="1"/>
    <col min="5589" max="5589" width="19.85546875" style="8" customWidth="1"/>
    <col min="5590" max="5590" width="62.7109375" style="8" customWidth="1"/>
    <col min="5591" max="5591" width="22.140625" style="8" customWidth="1"/>
    <col min="5592" max="5592" width="17.5703125" style="8"/>
    <col min="5593" max="5593" width="19.85546875" style="8" customWidth="1"/>
    <col min="5594" max="5594" width="46.42578125" style="8" customWidth="1"/>
    <col min="5595" max="5595" width="40.42578125" style="8" customWidth="1"/>
    <col min="5596" max="5596" width="13.140625" style="8" customWidth="1"/>
    <col min="5597" max="5597" width="13" style="8" customWidth="1"/>
    <col min="5598" max="5599" width="0" style="8" hidden="1" customWidth="1"/>
    <col min="5600" max="5600" width="18.42578125" style="8" customWidth="1"/>
    <col min="5601" max="5601" width="24.7109375" style="8" customWidth="1"/>
    <col min="5602" max="5603" width="0" style="8" hidden="1" customWidth="1"/>
    <col min="5604" max="5604" width="22.85546875" style="8" customWidth="1"/>
    <col min="5605" max="5606" width="17.7109375" style="8" customWidth="1"/>
    <col min="5607" max="5607" width="30.28515625" style="8" customWidth="1"/>
    <col min="5608" max="5608" width="17.5703125" style="8"/>
    <col min="5609" max="5844" width="11.42578125" style="8" customWidth="1"/>
    <col min="5845" max="5845" width="19.85546875" style="8" customWidth="1"/>
    <col min="5846" max="5846" width="62.7109375" style="8" customWidth="1"/>
    <col min="5847" max="5847" width="22.140625" style="8" customWidth="1"/>
    <col min="5848" max="5848" width="17.5703125" style="8"/>
    <col min="5849" max="5849" width="19.85546875" style="8" customWidth="1"/>
    <col min="5850" max="5850" width="46.42578125" style="8" customWidth="1"/>
    <col min="5851" max="5851" width="40.42578125" style="8" customWidth="1"/>
    <col min="5852" max="5852" width="13.140625" style="8" customWidth="1"/>
    <col min="5853" max="5853" width="13" style="8" customWidth="1"/>
    <col min="5854" max="5855" width="0" style="8" hidden="1" customWidth="1"/>
    <col min="5856" max="5856" width="18.42578125" style="8" customWidth="1"/>
    <col min="5857" max="5857" width="24.7109375" style="8" customWidth="1"/>
    <col min="5858" max="5859" width="0" style="8" hidden="1" customWidth="1"/>
    <col min="5860" max="5860" width="22.85546875" style="8" customWidth="1"/>
    <col min="5861" max="5862" width="17.7109375" style="8" customWidth="1"/>
    <col min="5863" max="5863" width="30.28515625" style="8" customWidth="1"/>
    <col min="5864" max="5864" width="17.5703125" style="8"/>
    <col min="5865" max="6100" width="11.42578125" style="8" customWidth="1"/>
    <col min="6101" max="6101" width="19.85546875" style="8" customWidth="1"/>
    <col min="6102" max="6102" width="62.7109375" style="8" customWidth="1"/>
    <col min="6103" max="6103" width="22.140625" style="8" customWidth="1"/>
    <col min="6104" max="6104" width="17.5703125" style="8"/>
    <col min="6105" max="6105" width="19.85546875" style="8" customWidth="1"/>
    <col min="6106" max="6106" width="46.42578125" style="8" customWidth="1"/>
    <col min="6107" max="6107" width="40.42578125" style="8" customWidth="1"/>
    <col min="6108" max="6108" width="13.140625" style="8" customWidth="1"/>
    <col min="6109" max="6109" width="13" style="8" customWidth="1"/>
    <col min="6110" max="6111" width="0" style="8" hidden="1" customWidth="1"/>
    <col min="6112" max="6112" width="18.42578125" style="8" customWidth="1"/>
    <col min="6113" max="6113" width="24.7109375" style="8" customWidth="1"/>
    <col min="6114" max="6115" width="0" style="8" hidden="1" customWidth="1"/>
    <col min="6116" max="6116" width="22.85546875" style="8" customWidth="1"/>
    <col min="6117" max="6118" width="17.7109375" style="8" customWidth="1"/>
    <col min="6119" max="6119" width="30.28515625" style="8" customWidth="1"/>
    <col min="6120" max="6120" width="17.5703125" style="8"/>
    <col min="6121" max="6356" width="11.42578125" style="8" customWidth="1"/>
    <col min="6357" max="6357" width="19.85546875" style="8" customWidth="1"/>
    <col min="6358" max="6358" width="62.7109375" style="8" customWidth="1"/>
    <col min="6359" max="6359" width="22.140625" style="8" customWidth="1"/>
    <col min="6360" max="6360" width="17.5703125" style="8"/>
    <col min="6361" max="6361" width="19.85546875" style="8" customWidth="1"/>
    <col min="6362" max="6362" width="46.42578125" style="8" customWidth="1"/>
    <col min="6363" max="6363" width="40.42578125" style="8" customWidth="1"/>
    <col min="6364" max="6364" width="13.140625" style="8" customWidth="1"/>
    <col min="6365" max="6365" width="13" style="8" customWidth="1"/>
    <col min="6366" max="6367" width="0" style="8" hidden="1" customWidth="1"/>
    <col min="6368" max="6368" width="18.42578125" style="8" customWidth="1"/>
    <col min="6369" max="6369" width="24.7109375" style="8" customWidth="1"/>
    <col min="6370" max="6371" width="0" style="8" hidden="1" customWidth="1"/>
    <col min="6372" max="6372" width="22.85546875" style="8" customWidth="1"/>
    <col min="6373" max="6374" width="17.7109375" style="8" customWidth="1"/>
    <col min="6375" max="6375" width="30.28515625" style="8" customWidth="1"/>
    <col min="6376" max="6376" width="17.5703125" style="8"/>
    <col min="6377" max="6612" width="11.42578125" style="8" customWidth="1"/>
    <col min="6613" max="6613" width="19.85546875" style="8" customWidth="1"/>
    <col min="6614" max="6614" width="62.7109375" style="8" customWidth="1"/>
    <col min="6615" max="6615" width="22.140625" style="8" customWidth="1"/>
    <col min="6616" max="6616" width="17.5703125" style="8"/>
    <col min="6617" max="6617" width="19.85546875" style="8" customWidth="1"/>
    <col min="6618" max="6618" width="46.42578125" style="8" customWidth="1"/>
    <col min="6619" max="6619" width="40.42578125" style="8" customWidth="1"/>
    <col min="6620" max="6620" width="13.140625" style="8" customWidth="1"/>
    <col min="6621" max="6621" width="13" style="8" customWidth="1"/>
    <col min="6622" max="6623" width="0" style="8" hidden="1" customWidth="1"/>
    <col min="6624" max="6624" width="18.42578125" style="8" customWidth="1"/>
    <col min="6625" max="6625" width="24.7109375" style="8" customWidth="1"/>
    <col min="6626" max="6627" width="0" style="8" hidden="1" customWidth="1"/>
    <col min="6628" max="6628" width="22.85546875" style="8" customWidth="1"/>
    <col min="6629" max="6630" width="17.7109375" style="8" customWidth="1"/>
    <col min="6631" max="6631" width="30.28515625" style="8" customWidth="1"/>
    <col min="6632" max="6632" width="17.5703125" style="8"/>
    <col min="6633" max="6868" width="11.42578125" style="8" customWidth="1"/>
    <col min="6869" max="6869" width="19.85546875" style="8" customWidth="1"/>
    <col min="6870" max="6870" width="62.7109375" style="8" customWidth="1"/>
    <col min="6871" max="6871" width="22.140625" style="8" customWidth="1"/>
    <col min="6872" max="6872" width="17.5703125" style="8"/>
    <col min="6873" max="6873" width="19.85546875" style="8" customWidth="1"/>
    <col min="6874" max="6874" width="46.42578125" style="8" customWidth="1"/>
    <col min="6875" max="6875" width="40.42578125" style="8" customWidth="1"/>
    <col min="6876" max="6876" width="13.140625" style="8" customWidth="1"/>
    <col min="6877" max="6877" width="13" style="8" customWidth="1"/>
    <col min="6878" max="6879" width="0" style="8" hidden="1" customWidth="1"/>
    <col min="6880" max="6880" width="18.42578125" style="8" customWidth="1"/>
    <col min="6881" max="6881" width="24.7109375" style="8" customWidth="1"/>
    <col min="6882" max="6883" width="0" style="8" hidden="1" customWidth="1"/>
    <col min="6884" max="6884" width="22.85546875" style="8" customWidth="1"/>
    <col min="6885" max="6886" width="17.7109375" style="8" customWidth="1"/>
    <col min="6887" max="6887" width="30.28515625" style="8" customWidth="1"/>
    <col min="6888" max="6888" width="17.5703125" style="8"/>
    <col min="6889" max="7124" width="11.42578125" style="8" customWidth="1"/>
    <col min="7125" max="7125" width="19.85546875" style="8" customWidth="1"/>
    <col min="7126" max="7126" width="62.7109375" style="8" customWidth="1"/>
    <col min="7127" max="7127" width="22.140625" style="8" customWidth="1"/>
    <col min="7128" max="7128" width="17.5703125" style="8"/>
    <col min="7129" max="7129" width="19.85546875" style="8" customWidth="1"/>
    <col min="7130" max="7130" width="46.42578125" style="8" customWidth="1"/>
    <col min="7131" max="7131" width="40.42578125" style="8" customWidth="1"/>
    <col min="7132" max="7132" width="13.140625" style="8" customWidth="1"/>
    <col min="7133" max="7133" width="13" style="8" customWidth="1"/>
    <col min="7134" max="7135" width="0" style="8" hidden="1" customWidth="1"/>
    <col min="7136" max="7136" width="18.42578125" style="8" customWidth="1"/>
    <col min="7137" max="7137" width="24.7109375" style="8" customWidth="1"/>
    <col min="7138" max="7139" width="0" style="8" hidden="1" customWidth="1"/>
    <col min="7140" max="7140" width="22.85546875" style="8" customWidth="1"/>
    <col min="7141" max="7142" width="17.7109375" style="8" customWidth="1"/>
    <col min="7143" max="7143" width="30.28515625" style="8" customWidth="1"/>
    <col min="7144" max="7144" width="17.5703125" style="8"/>
    <col min="7145" max="7380" width="11.42578125" style="8" customWidth="1"/>
    <col min="7381" max="7381" width="19.85546875" style="8" customWidth="1"/>
    <col min="7382" max="7382" width="62.7109375" style="8" customWidth="1"/>
    <col min="7383" max="7383" width="22.140625" style="8" customWidth="1"/>
    <col min="7384" max="7384" width="17.5703125" style="8"/>
    <col min="7385" max="7385" width="19.85546875" style="8" customWidth="1"/>
    <col min="7386" max="7386" width="46.42578125" style="8" customWidth="1"/>
    <col min="7387" max="7387" width="40.42578125" style="8" customWidth="1"/>
    <col min="7388" max="7388" width="13.140625" style="8" customWidth="1"/>
    <col min="7389" max="7389" width="13" style="8" customWidth="1"/>
    <col min="7390" max="7391" width="0" style="8" hidden="1" customWidth="1"/>
    <col min="7392" max="7392" width="18.42578125" style="8" customWidth="1"/>
    <col min="7393" max="7393" width="24.7109375" style="8" customWidth="1"/>
    <col min="7394" max="7395" width="0" style="8" hidden="1" customWidth="1"/>
    <col min="7396" max="7396" width="22.85546875" style="8" customWidth="1"/>
    <col min="7397" max="7398" width="17.7109375" style="8" customWidth="1"/>
    <col min="7399" max="7399" width="30.28515625" style="8" customWidth="1"/>
    <col min="7400" max="7400" width="17.5703125" style="8"/>
    <col min="7401" max="7636" width="11.42578125" style="8" customWidth="1"/>
    <col min="7637" max="7637" width="19.85546875" style="8" customWidth="1"/>
    <col min="7638" max="7638" width="62.7109375" style="8" customWidth="1"/>
    <col min="7639" max="7639" width="22.140625" style="8" customWidth="1"/>
    <col min="7640" max="7640" width="17.5703125" style="8"/>
    <col min="7641" max="7641" width="19.85546875" style="8" customWidth="1"/>
    <col min="7642" max="7642" width="46.42578125" style="8" customWidth="1"/>
    <col min="7643" max="7643" width="40.42578125" style="8" customWidth="1"/>
    <col min="7644" max="7644" width="13.140625" style="8" customWidth="1"/>
    <col min="7645" max="7645" width="13" style="8" customWidth="1"/>
    <col min="7646" max="7647" width="0" style="8" hidden="1" customWidth="1"/>
    <col min="7648" max="7648" width="18.42578125" style="8" customWidth="1"/>
    <col min="7649" max="7649" width="24.7109375" style="8" customWidth="1"/>
    <col min="7650" max="7651" width="0" style="8" hidden="1" customWidth="1"/>
    <col min="7652" max="7652" width="22.85546875" style="8" customWidth="1"/>
    <col min="7653" max="7654" width="17.7109375" style="8" customWidth="1"/>
    <col min="7655" max="7655" width="30.28515625" style="8" customWidth="1"/>
    <col min="7656" max="7656" width="17.5703125" style="8"/>
    <col min="7657" max="7892" width="11.42578125" style="8" customWidth="1"/>
    <col min="7893" max="7893" width="19.85546875" style="8" customWidth="1"/>
    <col min="7894" max="7894" width="62.7109375" style="8" customWidth="1"/>
    <col min="7895" max="7895" width="22.140625" style="8" customWidth="1"/>
    <col min="7896" max="7896" width="17.5703125" style="8"/>
    <col min="7897" max="7897" width="19.85546875" style="8" customWidth="1"/>
    <col min="7898" max="7898" width="46.42578125" style="8" customWidth="1"/>
    <col min="7899" max="7899" width="40.42578125" style="8" customWidth="1"/>
    <col min="7900" max="7900" width="13.140625" style="8" customWidth="1"/>
    <col min="7901" max="7901" width="13" style="8" customWidth="1"/>
    <col min="7902" max="7903" width="0" style="8" hidden="1" customWidth="1"/>
    <col min="7904" max="7904" width="18.42578125" style="8" customWidth="1"/>
    <col min="7905" max="7905" width="24.7109375" style="8" customWidth="1"/>
    <col min="7906" max="7907" width="0" style="8" hidden="1" customWidth="1"/>
    <col min="7908" max="7908" width="22.85546875" style="8" customWidth="1"/>
    <col min="7909" max="7910" width="17.7109375" style="8" customWidth="1"/>
    <col min="7911" max="7911" width="30.28515625" style="8" customWidth="1"/>
    <col min="7912" max="7912" width="17.5703125" style="8"/>
    <col min="7913" max="8148" width="11.42578125" style="8" customWidth="1"/>
    <col min="8149" max="8149" width="19.85546875" style="8" customWidth="1"/>
    <col min="8150" max="8150" width="62.7109375" style="8" customWidth="1"/>
    <col min="8151" max="8151" width="22.140625" style="8" customWidth="1"/>
    <col min="8152" max="8152" width="17.5703125" style="8"/>
    <col min="8153" max="8153" width="19.85546875" style="8" customWidth="1"/>
    <col min="8154" max="8154" width="46.42578125" style="8" customWidth="1"/>
    <col min="8155" max="8155" width="40.42578125" style="8" customWidth="1"/>
    <col min="8156" max="8156" width="13.140625" style="8" customWidth="1"/>
    <col min="8157" max="8157" width="13" style="8" customWidth="1"/>
    <col min="8158" max="8159" width="0" style="8" hidden="1" customWidth="1"/>
    <col min="8160" max="8160" width="18.42578125" style="8" customWidth="1"/>
    <col min="8161" max="8161" width="24.7109375" style="8" customWidth="1"/>
    <col min="8162" max="8163" width="0" style="8" hidden="1" customWidth="1"/>
    <col min="8164" max="8164" width="22.85546875" style="8" customWidth="1"/>
    <col min="8165" max="8166" width="17.7109375" style="8" customWidth="1"/>
    <col min="8167" max="8167" width="30.28515625" style="8" customWidth="1"/>
    <col min="8168" max="8168" width="17.5703125" style="8"/>
    <col min="8169" max="8404" width="11.42578125" style="8" customWidth="1"/>
    <col min="8405" max="8405" width="19.85546875" style="8" customWidth="1"/>
    <col min="8406" max="8406" width="62.7109375" style="8" customWidth="1"/>
    <col min="8407" max="8407" width="22.140625" style="8" customWidth="1"/>
    <col min="8408" max="8408" width="17.5703125" style="8"/>
    <col min="8409" max="8409" width="19.85546875" style="8" customWidth="1"/>
    <col min="8410" max="8410" width="46.42578125" style="8" customWidth="1"/>
    <col min="8411" max="8411" width="40.42578125" style="8" customWidth="1"/>
    <col min="8412" max="8412" width="13.140625" style="8" customWidth="1"/>
    <col min="8413" max="8413" width="13" style="8" customWidth="1"/>
    <col min="8414" max="8415" width="0" style="8" hidden="1" customWidth="1"/>
    <col min="8416" max="8416" width="18.42578125" style="8" customWidth="1"/>
    <col min="8417" max="8417" width="24.7109375" style="8" customWidth="1"/>
    <col min="8418" max="8419" width="0" style="8" hidden="1" customWidth="1"/>
    <col min="8420" max="8420" width="22.85546875" style="8" customWidth="1"/>
    <col min="8421" max="8422" width="17.7109375" style="8" customWidth="1"/>
    <col min="8423" max="8423" width="30.28515625" style="8" customWidth="1"/>
    <col min="8424" max="8424" width="17.5703125" style="8"/>
    <col min="8425" max="8660" width="11.42578125" style="8" customWidth="1"/>
    <col min="8661" max="8661" width="19.85546875" style="8" customWidth="1"/>
    <col min="8662" max="8662" width="62.7109375" style="8" customWidth="1"/>
    <col min="8663" max="8663" width="22.140625" style="8" customWidth="1"/>
    <col min="8664" max="8664" width="17.5703125" style="8"/>
    <col min="8665" max="8665" width="19.85546875" style="8" customWidth="1"/>
    <col min="8666" max="8666" width="46.42578125" style="8" customWidth="1"/>
    <col min="8667" max="8667" width="40.42578125" style="8" customWidth="1"/>
    <col min="8668" max="8668" width="13.140625" style="8" customWidth="1"/>
    <col min="8669" max="8669" width="13" style="8" customWidth="1"/>
    <col min="8670" max="8671" width="0" style="8" hidden="1" customWidth="1"/>
    <col min="8672" max="8672" width="18.42578125" style="8" customWidth="1"/>
    <col min="8673" max="8673" width="24.7109375" style="8" customWidth="1"/>
    <col min="8674" max="8675" width="0" style="8" hidden="1" customWidth="1"/>
    <col min="8676" max="8676" width="22.85546875" style="8" customWidth="1"/>
    <col min="8677" max="8678" width="17.7109375" style="8" customWidth="1"/>
    <col min="8679" max="8679" width="30.28515625" style="8" customWidth="1"/>
    <col min="8680" max="8680" width="17.5703125" style="8"/>
    <col min="8681" max="8916" width="11.42578125" style="8" customWidth="1"/>
    <col min="8917" max="8917" width="19.85546875" style="8" customWidth="1"/>
    <col min="8918" max="8918" width="62.7109375" style="8" customWidth="1"/>
    <col min="8919" max="8919" width="22.140625" style="8" customWidth="1"/>
    <col min="8920" max="8920" width="17.5703125" style="8"/>
    <col min="8921" max="8921" width="19.85546875" style="8" customWidth="1"/>
    <col min="8922" max="8922" width="46.42578125" style="8" customWidth="1"/>
    <col min="8923" max="8923" width="40.42578125" style="8" customWidth="1"/>
    <col min="8924" max="8924" width="13.140625" style="8" customWidth="1"/>
    <col min="8925" max="8925" width="13" style="8" customWidth="1"/>
    <col min="8926" max="8927" width="0" style="8" hidden="1" customWidth="1"/>
    <col min="8928" max="8928" width="18.42578125" style="8" customWidth="1"/>
    <col min="8929" max="8929" width="24.7109375" style="8" customWidth="1"/>
    <col min="8930" max="8931" width="0" style="8" hidden="1" customWidth="1"/>
    <col min="8932" max="8932" width="22.85546875" style="8" customWidth="1"/>
    <col min="8933" max="8934" width="17.7109375" style="8" customWidth="1"/>
    <col min="8935" max="8935" width="30.28515625" style="8" customWidth="1"/>
    <col min="8936" max="8936" width="17.5703125" style="8"/>
    <col min="8937" max="9172" width="11.42578125" style="8" customWidth="1"/>
    <col min="9173" max="9173" width="19.85546875" style="8" customWidth="1"/>
    <col min="9174" max="9174" width="62.7109375" style="8" customWidth="1"/>
    <col min="9175" max="9175" width="22.140625" style="8" customWidth="1"/>
    <col min="9176" max="9176" width="17.5703125" style="8"/>
    <col min="9177" max="9177" width="19.85546875" style="8" customWidth="1"/>
    <col min="9178" max="9178" width="46.42578125" style="8" customWidth="1"/>
    <col min="9179" max="9179" width="40.42578125" style="8" customWidth="1"/>
    <col min="9180" max="9180" width="13.140625" style="8" customWidth="1"/>
    <col min="9181" max="9181" width="13" style="8" customWidth="1"/>
    <col min="9182" max="9183" width="0" style="8" hidden="1" customWidth="1"/>
    <col min="9184" max="9184" width="18.42578125" style="8" customWidth="1"/>
    <col min="9185" max="9185" width="24.7109375" style="8" customWidth="1"/>
    <col min="9186" max="9187" width="0" style="8" hidden="1" customWidth="1"/>
    <col min="9188" max="9188" width="22.85546875" style="8" customWidth="1"/>
    <col min="9189" max="9190" width="17.7109375" style="8" customWidth="1"/>
    <col min="9191" max="9191" width="30.28515625" style="8" customWidth="1"/>
    <col min="9192" max="9192" width="17.5703125" style="8"/>
    <col min="9193" max="9428" width="11.42578125" style="8" customWidth="1"/>
    <col min="9429" max="9429" width="19.85546875" style="8" customWidth="1"/>
    <col min="9430" max="9430" width="62.7109375" style="8" customWidth="1"/>
    <col min="9431" max="9431" width="22.140625" style="8" customWidth="1"/>
    <col min="9432" max="9432" width="17.5703125" style="8"/>
    <col min="9433" max="9433" width="19.85546875" style="8" customWidth="1"/>
    <col min="9434" max="9434" width="46.42578125" style="8" customWidth="1"/>
    <col min="9435" max="9435" width="40.42578125" style="8" customWidth="1"/>
    <col min="9436" max="9436" width="13.140625" style="8" customWidth="1"/>
    <col min="9437" max="9437" width="13" style="8" customWidth="1"/>
    <col min="9438" max="9439" width="0" style="8" hidden="1" customWidth="1"/>
    <col min="9440" max="9440" width="18.42578125" style="8" customWidth="1"/>
    <col min="9441" max="9441" width="24.7109375" style="8" customWidth="1"/>
    <col min="9442" max="9443" width="0" style="8" hidden="1" customWidth="1"/>
    <col min="9444" max="9444" width="22.85546875" style="8" customWidth="1"/>
    <col min="9445" max="9446" width="17.7109375" style="8" customWidth="1"/>
    <col min="9447" max="9447" width="30.28515625" style="8" customWidth="1"/>
    <col min="9448" max="9448" width="17.5703125" style="8"/>
    <col min="9449" max="9684" width="11.42578125" style="8" customWidth="1"/>
    <col min="9685" max="9685" width="19.85546875" style="8" customWidth="1"/>
    <col min="9686" max="9686" width="62.7109375" style="8" customWidth="1"/>
    <col min="9687" max="9687" width="22.140625" style="8" customWidth="1"/>
    <col min="9688" max="9688" width="17.5703125" style="8"/>
    <col min="9689" max="9689" width="19.85546875" style="8" customWidth="1"/>
    <col min="9690" max="9690" width="46.42578125" style="8" customWidth="1"/>
    <col min="9691" max="9691" width="40.42578125" style="8" customWidth="1"/>
    <col min="9692" max="9692" width="13.140625" style="8" customWidth="1"/>
    <col min="9693" max="9693" width="13" style="8" customWidth="1"/>
    <col min="9694" max="9695" width="0" style="8" hidden="1" customWidth="1"/>
    <col min="9696" max="9696" width="18.42578125" style="8" customWidth="1"/>
    <col min="9697" max="9697" width="24.7109375" style="8" customWidth="1"/>
    <col min="9698" max="9699" width="0" style="8" hidden="1" customWidth="1"/>
    <col min="9700" max="9700" width="22.85546875" style="8" customWidth="1"/>
    <col min="9701" max="9702" width="17.7109375" style="8" customWidth="1"/>
    <col min="9703" max="9703" width="30.28515625" style="8" customWidth="1"/>
    <col min="9704" max="9704" width="17.5703125" style="8"/>
    <col min="9705" max="9940" width="11.42578125" style="8" customWidth="1"/>
    <col min="9941" max="9941" width="19.85546875" style="8" customWidth="1"/>
    <col min="9942" max="9942" width="62.7109375" style="8" customWidth="1"/>
    <col min="9943" max="9943" width="22.140625" style="8" customWidth="1"/>
    <col min="9944" max="9944" width="17.5703125" style="8"/>
    <col min="9945" max="9945" width="19.85546875" style="8" customWidth="1"/>
    <col min="9946" max="9946" width="46.42578125" style="8" customWidth="1"/>
    <col min="9947" max="9947" width="40.42578125" style="8" customWidth="1"/>
    <col min="9948" max="9948" width="13.140625" style="8" customWidth="1"/>
    <col min="9949" max="9949" width="13" style="8" customWidth="1"/>
    <col min="9950" max="9951" width="0" style="8" hidden="1" customWidth="1"/>
    <col min="9952" max="9952" width="18.42578125" style="8" customWidth="1"/>
    <col min="9953" max="9953" width="24.7109375" style="8" customWidth="1"/>
    <col min="9954" max="9955" width="0" style="8" hidden="1" customWidth="1"/>
    <col min="9956" max="9956" width="22.85546875" style="8" customWidth="1"/>
    <col min="9957" max="9958" width="17.7109375" style="8" customWidth="1"/>
    <col min="9959" max="9959" width="30.28515625" style="8" customWidth="1"/>
    <col min="9960" max="9960" width="17.5703125" style="8"/>
    <col min="9961" max="10196" width="11.42578125" style="8" customWidth="1"/>
    <col min="10197" max="10197" width="19.85546875" style="8" customWidth="1"/>
    <col min="10198" max="10198" width="62.7109375" style="8" customWidth="1"/>
    <col min="10199" max="10199" width="22.140625" style="8" customWidth="1"/>
    <col min="10200" max="10200" width="17.5703125" style="8"/>
    <col min="10201" max="10201" width="19.85546875" style="8" customWidth="1"/>
    <col min="10202" max="10202" width="46.42578125" style="8" customWidth="1"/>
    <col min="10203" max="10203" width="40.42578125" style="8" customWidth="1"/>
    <col min="10204" max="10204" width="13.140625" style="8" customWidth="1"/>
    <col min="10205" max="10205" width="13" style="8" customWidth="1"/>
    <col min="10206" max="10207" width="0" style="8" hidden="1" customWidth="1"/>
    <col min="10208" max="10208" width="18.42578125" style="8" customWidth="1"/>
    <col min="10209" max="10209" width="24.7109375" style="8" customWidth="1"/>
    <col min="10210" max="10211" width="0" style="8" hidden="1" customWidth="1"/>
    <col min="10212" max="10212" width="22.85546875" style="8" customWidth="1"/>
    <col min="10213" max="10214" width="17.7109375" style="8" customWidth="1"/>
    <col min="10215" max="10215" width="30.28515625" style="8" customWidth="1"/>
    <col min="10216" max="10216" width="17.5703125" style="8"/>
    <col min="10217" max="10452" width="11.42578125" style="8" customWidth="1"/>
    <col min="10453" max="10453" width="19.85546875" style="8" customWidth="1"/>
    <col min="10454" max="10454" width="62.7109375" style="8" customWidth="1"/>
    <col min="10455" max="10455" width="22.140625" style="8" customWidth="1"/>
    <col min="10456" max="10456" width="17.5703125" style="8"/>
    <col min="10457" max="10457" width="19.85546875" style="8" customWidth="1"/>
    <col min="10458" max="10458" width="46.42578125" style="8" customWidth="1"/>
    <col min="10459" max="10459" width="40.42578125" style="8" customWidth="1"/>
    <col min="10460" max="10460" width="13.140625" style="8" customWidth="1"/>
    <col min="10461" max="10461" width="13" style="8" customWidth="1"/>
    <col min="10462" max="10463" width="0" style="8" hidden="1" customWidth="1"/>
    <col min="10464" max="10464" width="18.42578125" style="8" customWidth="1"/>
    <col min="10465" max="10465" width="24.7109375" style="8" customWidth="1"/>
    <col min="10466" max="10467" width="0" style="8" hidden="1" customWidth="1"/>
    <col min="10468" max="10468" width="22.85546875" style="8" customWidth="1"/>
    <col min="10469" max="10470" width="17.7109375" style="8" customWidth="1"/>
    <col min="10471" max="10471" width="30.28515625" style="8" customWidth="1"/>
    <col min="10472" max="10472" width="17.5703125" style="8"/>
    <col min="10473" max="10708" width="11.42578125" style="8" customWidth="1"/>
    <col min="10709" max="10709" width="19.85546875" style="8" customWidth="1"/>
    <col min="10710" max="10710" width="62.7109375" style="8" customWidth="1"/>
    <col min="10711" max="10711" width="22.140625" style="8" customWidth="1"/>
    <col min="10712" max="10712" width="17.5703125" style="8"/>
    <col min="10713" max="10713" width="19.85546875" style="8" customWidth="1"/>
    <col min="10714" max="10714" width="46.42578125" style="8" customWidth="1"/>
    <col min="10715" max="10715" width="40.42578125" style="8" customWidth="1"/>
    <col min="10716" max="10716" width="13.140625" style="8" customWidth="1"/>
    <col min="10717" max="10717" width="13" style="8" customWidth="1"/>
    <col min="10718" max="10719" width="0" style="8" hidden="1" customWidth="1"/>
    <col min="10720" max="10720" width="18.42578125" style="8" customWidth="1"/>
    <col min="10721" max="10721" width="24.7109375" style="8" customWidth="1"/>
    <col min="10722" max="10723" width="0" style="8" hidden="1" customWidth="1"/>
    <col min="10724" max="10724" width="22.85546875" style="8" customWidth="1"/>
    <col min="10725" max="10726" width="17.7109375" style="8" customWidth="1"/>
    <col min="10727" max="10727" width="30.28515625" style="8" customWidth="1"/>
    <col min="10728" max="10728" width="17.5703125" style="8"/>
    <col min="10729" max="10964" width="11.42578125" style="8" customWidth="1"/>
    <col min="10965" max="10965" width="19.85546875" style="8" customWidth="1"/>
    <col min="10966" max="10966" width="62.7109375" style="8" customWidth="1"/>
    <col min="10967" max="10967" width="22.140625" style="8" customWidth="1"/>
    <col min="10968" max="10968" width="17.5703125" style="8"/>
    <col min="10969" max="10969" width="19.85546875" style="8" customWidth="1"/>
    <col min="10970" max="10970" width="46.42578125" style="8" customWidth="1"/>
    <col min="10971" max="10971" width="40.42578125" style="8" customWidth="1"/>
    <col min="10972" max="10972" width="13.140625" style="8" customWidth="1"/>
    <col min="10973" max="10973" width="13" style="8" customWidth="1"/>
    <col min="10974" max="10975" width="0" style="8" hidden="1" customWidth="1"/>
    <col min="10976" max="10976" width="18.42578125" style="8" customWidth="1"/>
    <col min="10977" max="10977" width="24.7109375" style="8" customWidth="1"/>
    <col min="10978" max="10979" width="0" style="8" hidden="1" customWidth="1"/>
    <col min="10980" max="10980" width="22.85546875" style="8" customWidth="1"/>
    <col min="10981" max="10982" width="17.7109375" style="8" customWidth="1"/>
    <col min="10983" max="10983" width="30.28515625" style="8" customWidth="1"/>
    <col min="10984" max="10984" width="17.5703125" style="8"/>
    <col min="10985" max="11220" width="11.42578125" style="8" customWidth="1"/>
    <col min="11221" max="11221" width="19.85546875" style="8" customWidth="1"/>
    <col min="11222" max="11222" width="62.7109375" style="8" customWidth="1"/>
    <col min="11223" max="11223" width="22.140625" style="8" customWidth="1"/>
    <col min="11224" max="11224" width="17.5703125" style="8"/>
    <col min="11225" max="11225" width="19.85546875" style="8" customWidth="1"/>
    <col min="11226" max="11226" width="46.42578125" style="8" customWidth="1"/>
    <col min="11227" max="11227" width="40.42578125" style="8" customWidth="1"/>
    <col min="11228" max="11228" width="13.140625" style="8" customWidth="1"/>
    <col min="11229" max="11229" width="13" style="8" customWidth="1"/>
    <col min="11230" max="11231" width="0" style="8" hidden="1" customWidth="1"/>
    <col min="11232" max="11232" width="18.42578125" style="8" customWidth="1"/>
    <col min="11233" max="11233" width="24.7109375" style="8" customWidth="1"/>
    <col min="11234" max="11235" width="0" style="8" hidden="1" customWidth="1"/>
    <col min="11236" max="11236" width="22.85546875" style="8" customWidth="1"/>
    <col min="11237" max="11238" width="17.7109375" style="8" customWidth="1"/>
    <col min="11239" max="11239" width="30.28515625" style="8" customWidth="1"/>
    <col min="11240" max="11240" width="17.5703125" style="8"/>
    <col min="11241" max="11476" width="11.42578125" style="8" customWidth="1"/>
    <col min="11477" max="11477" width="19.85546875" style="8" customWidth="1"/>
    <col min="11478" max="11478" width="62.7109375" style="8" customWidth="1"/>
    <col min="11479" max="11479" width="22.140625" style="8" customWidth="1"/>
    <col min="11480" max="11480" width="17.5703125" style="8"/>
    <col min="11481" max="11481" width="19.85546875" style="8" customWidth="1"/>
    <col min="11482" max="11482" width="46.42578125" style="8" customWidth="1"/>
    <col min="11483" max="11483" width="40.42578125" style="8" customWidth="1"/>
    <col min="11484" max="11484" width="13.140625" style="8" customWidth="1"/>
    <col min="11485" max="11485" width="13" style="8" customWidth="1"/>
    <col min="11486" max="11487" width="0" style="8" hidden="1" customWidth="1"/>
    <col min="11488" max="11488" width="18.42578125" style="8" customWidth="1"/>
    <col min="11489" max="11489" width="24.7109375" style="8" customWidth="1"/>
    <col min="11490" max="11491" width="0" style="8" hidden="1" customWidth="1"/>
    <col min="11492" max="11492" width="22.85546875" style="8" customWidth="1"/>
    <col min="11493" max="11494" width="17.7109375" style="8" customWidth="1"/>
    <col min="11495" max="11495" width="30.28515625" style="8" customWidth="1"/>
    <col min="11496" max="11496" width="17.5703125" style="8"/>
    <col min="11497" max="11732" width="11.42578125" style="8" customWidth="1"/>
    <col min="11733" max="11733" width="19.85546875" style="8" customWidth="1"/>
    <col min="11734" max="11734" width="62.7109375" style="8" customWidth="1"/>
    <col min="11735" max="11735" width="22.140625" style="8" customWidth="1"/>
    <col min="11736" max="11736" width="17.5703125" style="8"/>
    <col min="11737" max="11737" width="19.85546875" style="8" customWidth="1"/>
    <col min="11738" max="11738" width="46.42578125" style="8" customWidth="1"/>
    <col min="11739" max="11739" width="40.42578125" style="8" customWidth="1"/>
    <col min="11740" max="11740" width="13.140625" style="8" customWidth="1"/>
    <col min="11741" max="11741" width="13" style="8" customWidth="1"/>
    <col min="11742" max="11743" width="0" style="8" hidden="1" customWidth="1"/>
    <col min="11744" max="11744" width="18.42578125" style="8" customWidth="1"/>
    <col min="11745" max="11745" width="24.7109375" style="8" customWidth="1"/>
    <col min="11746" max="11747" width="0" style="8" hidden="1" customWidth="1"/>
    <col min="11748" max="11748" width="22.85546875" style="8" customWidth="1"/>
    <col min="11749" max="11750" width="17.7109375" style="8" customWidth="1"/>
    <col min="11751" max="11751" width="30.28515625" style="8" customWidth="1"/>
    <col min="11752" max="11752" width="17.5703125" style="8"/>
    <col min="11753" max="11988" width="11.42578125" style="8" customWidth="1"/>
    <col min="11989" max="11989" width="19.85546875" style="8" customWidth="1"/>
    <col min="11990" max="11990" width="62.7109375" style="8" customWidth="1"/>
    <col min="11991" max="11991" width="22.140625" style="8" customWidth="1"/>
    <col min="11992" max="11992" width="17.5703125" style="8"/>
    <col min="11993" max="11993" width="19.85546875" style="8" customWidth="1"/>
    <col min="11994" max="11994" width="46.42578125" style="8" customWidth="1"/>
    <col min="11995" max="11995" width="40.42578125" style="8" customWidth="1"/>
    <col min="11996" max="11996" width="13.140625" style="8" customWidth="1"/>
    <col min="11997" max="11997" width="13" style="8" customWidth="1"/>
    <col min="11998" max="11999" width="0" style="8" hidden="1" customWidth="1"/>
    <col min="12000" max="12000" width="18.42578125" style="8" customWidth="1"/>
    <col min="12001" max="12001" width="24.7109375" style="8" customWidth="1"/>
    <col min="12002" max="12003" width="0" style="8" hidden="1" customWidth="1"/>
    <col min="12004" max="12004" width="22.85546875" style="8" customWidth="1"/>
    <col min="12005" max="12006" width="17.7109375" style="8" customWidth="1"/>
    <col min="12007" max="12007" width="30.28515625" style="8" customWidth="1"/>
    <col min="12008" max="12008" width="17.5703125" style="8"/>
    <col min="12009" max="12244" width="11.42578125" style="8" customWidth="1"/>
    <col min="12245" max="12245" width="19.85546875" style="8" customWidth="1"/>
    <col min="12246" max="12246" width="62.7109375" style="8" customWidth="1"/>
    <col min="12247" max="12247" width="22.140625" style="8" customWidth="1"/>
    <col min="12248" max="12248" width="17.5703125" style="8"/>
    <col min="12249" max="12249" width="19.85546875" style="8" customWidth="1"/>
    <col min="12250" max="12250" width="46.42578125" style="8" customWidth="1"/>
    <col min="12251" max="12251" width="40.42578125" style="8" customWidth="1"/>
    <col min="12252" max="12252" width="13.140625" style="8" customWidth="1"/>
    <col min="12253" max="12253" width="13" style="8" customWidth="1"/>
    <col min="12254" max="12255" width="0" style="8" hidden="1" customWidth="1"/>
    <col min="12256" max="12256" width="18.42578125" style="8" customWidth="1"/>
    <col min="12257" max="12257" width="24.7109375" style="8" customWidth="1"/>
    <col min="12258" max="12259" width="0" style="8" hidden="1" customWidth="1"/>
    <col min="12260" max="12260" width="22.85546875" style="8" customWidth="1"/>
    <col min="12261" max="12262" width="17.7109375" style="8" customWidth="1"/>
    <col min="12263" max="12263" width="30.28515625" style="8" customWidth="1"/>
    <col min="12264" max="12264" width="17.5703125" style="8"/>
    <col min="12265" max="12500" width="11.42578125" style="8" customWidth="1"/>
    <col min="12501" max="12501" width="19.85546875" style="8" customWidth="1"/>
    <col min="12502" max="12502" width="62.7109375" style="8" customWidth="1"/>
    <col min="12503" max="12503" width="22.140625" style="8" customWidth="1"/>
    <col min="12504" max="12504" width="17.5703125" style="8"/>
    <col min="12505" max="12505" width="19.85546875" style="8" customWidth="1"/>
    <col min="12506" max="12506" width="46.42578125" style="8" customWidth="1"/>
    <col min="12507" max="12507" width="40.42578125" style="8" customWidth="1"/>
    <col min="12508" max="12508" width="13.140625" style="8" customWidth="1"/>
    <col min="12509" max="12509" width="13" style="8" customWidth="1"/>
    <col min="12510" max="12511" width="0" style="8" hidden="1" customWidth="1"/>
    <col min="12512" max="12512" width="18.42578125" style="8" customWidth="1"/>
    <col min="12513" max="12513" width="24.7109375" style="8" customWidth="1"/>
    <col min="12514" max="12515" width="0" style="8" hidden="1" customWidth="1"/>
    <col min="12516" max="12516" width="22.85546875" style="8" customWidth="1"/>
    <col min="12517" max="12518" width="17.7109375" style="8" customWidth="1"/>
    <col min="12519" max="12519" width="30.28515625" style="8" customWidth="1"/>
    <col min="12520" max="12520" width="17.5703125" style="8"/>
    <col min="12521" max="12756" width="11.42578125" style="8" customWidth="1"/>
    <col min="12757" max="12757" width="19.85546875" style="8" customWidth="1"/>
    <col min="12758" max="12758" width="62.7109375" style="8" customWidth="1"/>
    <col min="12759" max="12759" width="22.140625" style="8" customWidth="1"/>
    <col min="12760" max="12760" width="17.5703125" style="8"/>
    <col min="12761" max="12761" width="19.85546875" style="8" customWidth="1"/>
    <col min="12762" max="12762" width="46.42578125" style="8" customWidth="1"/>
    <col min="12763" max="12763" width="40.42578125" style="8" customWidth="1"/>
    <col min="12764" max="12764" width="13.140625" style="8" customWidth="1"/>
    <col min="12765" max="12765" width="13" style="8" customWidth="1"/>
    <col min="12766" max="12767" width="0" style="8" hidden="1" customWidth="1"/>
    <col min="12768" max="12768" width="18.42578125" style="8" customWidth="1"/>
    <col min="12769" max="12769" width="24.7109375" style="8" customWidth="1"/>
    <col min="12770" max="12771" width="0" style="8" hidden="1" customWidth="1"/>
    <col min="12772" max="12772" width="22.85546875" style="8" customWidth="1"/>
    <col min="12773" max="12774" width="17.7109375" style="8" customWidth="1"/>
    <col min="12775" max="12775" width="30.28515625" style="8" customWidth="1"/>
    <col min="12776" max="12776" width="17.5703125" style="8"/>
    <col min="12777" max="13012" width="11.42578125" style="8" customWidth="1"/>
    <col min="13013" max="13013" width="19.85546875" style="8" customWidth="1"/>
    <col min="13014" max="13014" width="62.7109375" style="8" customWidth="1"/>
    <col min="13015" max="13015" width="22.140625" style="8" customWidth="1"/>
    <col min="13016" max="13016" width="17.5703125" style="8"/>
    <col min="13017" max="13017" width="19.85546875" style="8" customWidth="1"/>
    <col min="13018" max="13018" width="46.42578125" style="8" customWidth="1"/>
    <col min="13019" max="13019" width="40.42578125" style="8" customWidth="1"/>
    <col min="13020" max="13020" width="13.140625" style="8" customWidth="1"/>
    <col min="13021" max="13021" width="13" style="8" customWidth="1"/>
    <col min="13022" max="13023" width="0" style="8" hidden="1" customWidth="1"/>
    <col min="13024" max="13024" width="18.42578125" style="8" customWidth="1"/>
    <col min="13025" max="13025" width="24.7109375" style="8" customWidth="1"/>
    <col min="13026" max="13027" width="0" style="8" hidden="1" customWidth="1"/>
    <col min="13028" max="13028" width="22.85546875" style="8" customWidth="1"/>
    <col min="13029" max="13030" width="17.7109375" style="8" customWidth="1"/>
    <col min="13031" max="13031" width="30.28515625" style="8" customWidth="1"/>
    <col min="13032" max="13032" width="17.5703125" style="8"/>
    <col min="13033" max="13268" width="11.42578125" style="8" customWidth="1"/>
    <col min="13269" max="13269" width="19.85546875" style="8" customWidth="1"/>
    <col min="13270" max="13270" width="62.7109375" style="8" customWidth="1"/>
    <col min="13271" max="13271" width="22.140625" style="8" customWidth="1"/>
    <col min="13272" max="13272" width="17.5703125" style="8"/>
    <col min="13273" max="13273" width="19.85546875" style="8" customWidth="1"/>
    <col min="13274" max="13274" width="46.42578125" style="8" customWidth="1"/>
    <col min="13275" max="13275" width="40.42578125" style="8" customWidth="1"/>
    <col min="13276" max="13276" width="13.140625" style="8" customWidth="1"/>
    <col min="13277" max="13277" width="13" style="8" customWidth="1"/>
    <col min="13278" max="13279" width="0" style="8" hidden="1" customWidth="1"/>
    <col min="13280" max="13280" width="18.42578125" style="8" customWidth="1"/>
    <col min="13281" max="13281" width="24.7109375" style="8" customWidth="1"/>
    <col min="13282" max="13283" width="0" style="8" hidden="1" customWidth="1"/>
    <col min="13284" max="13284" width="22.85546875" style="8" customWidth="1"/>
    <col min="13285" max="13286" width="17.7109375" style="8" customWidth="1"/>
    <col min="13287" max="13287" width="30.28515625" style="8" customWidth="1"/>
    <col min="13288" max="13288" width="17.5703125" style="8"/>
    <col min="13289" max="13524" width="11.42578125" style="8" customWidth="1"/>
    <col min="13525" max="13525" width="19.85546875" style="8" customWidth="1"/>
    <col min="13526" max="13526" width="62.7109375" style="8" customWidth="1"/>
    <col min="13527" max="13527" width="22.140625" style="8" customWidth="1"/>
    <col min="13528" max="13528" width="17.5703125" style="8"/>
    <col min="13529" max="13529" width="19.85546875" style="8" customWidth="1"/>
    <col min="13530" max="13530" width="46.42578125" style="8" customWidth="1"/>
    <col min="13531" max="13531" width="40.42578125" style="8" customWidth="1"/>
    <col min="13532" max="13532" width="13.140625" style="8" customWidth="1"/>
    <col min="13533" max="13533" width="13" style="8" customWidth="1"/>
    <col min="13534" max="13535" width="0" style="8" hidden="1" customWidth="1"/>
    <col min="13536" max="13536" width="18.42578125" style="8" customWidth="1"/>
    <col min="13537" max="13537" width="24.7109375" style="8" customWidth="1"/>
    <col min="13538" max="13539" width="0" style="8" hidden="1" customWidth="1"/>
    <col min="13540" max="13540" width="22.85546875" style="8" customWidth="1"/>
    <col min="13541" max="13542" width="17.7109375" style="8" customWidth="1"/>
    <col min="13543" max="13543" width="30.28515625" style="8" customWidth="1"/>
    <col min="13544" max="13544" width="17.5703125" style="8"/>
    <col min="13545" max="13780" width="11.42578125" style="8" customWidth="1"/>
    <col min="13781" max="13781" width="19.85546875" style="8" customWidth="1"/>
    <col min="13782" max="13782" width="62.7109375" style="8" customWidth="1"/>
    <col min="13783" max="13783" width="22.140625" style="8" customWidth="1"/>
    <col min="13784" max="13784" width="17.5703125" style="8"/>
    <col min="13785" max="13785" width="19.85546875" style="8" customWidth="1"/>
    <col min="13786" max="13786" width="46.42578125" style="8" customWidth="1"/>
    <col min="13787" max="13787" width="40.42578125" style="8" customWidth="1"/>
    <col min="13788" max="13788" width="13.140625" style="8" customWidth="1"/>
    <col min="13789" max="13789" width="13" style="8" customWidth="1"/>
    <col min="13790" max="13791" width="0" style="8" hidden="1" customWidth="1"/>
    <col min="13792" max="13792" width="18.42578125" style="8" customWidth="1"/>
    <col min="13793" max="13793" width="24.7109375" style="8" customWidth="1"/>
    <col min="13794" max="13795" width="0" style="8" hidden="1" customWidth="1"/>
    <col min="13796" max="13796" width="22.85546875" style="8" customWidth="1"/>
    <col min="13797" max="13798" width="17.7109375" style="8" customWidth="1"/>
    <col min="13799" max="13799" width="30.28515625" style="8" customWidth="1"/>
    <col min="13800" max="13800" width="17.5703125" style="8"/>
    <col min="13801" max="14036" width="11.42578125" style="8" customWidth="1"/>
    <col min="14037" max="14037" width="19.85546875" style="8" customWidth="1"/>
    <col min="14038" max="14038" width="62.7109375" style="8" customWidth="1"/>
    <col min="14039" max="14039" width="22.140625" style="8" customWidth="1"/>
    <col min="14040" max="14040" width="17.5703125" style="8"/>
    <col min="14041" max="14041" width="19.85546875" style="8" customWidth="1"/>
    <col min="14042" max="14042" width="46.42578125" style="8" customWidth="1"/>
    <col min="14043" max="14043" width="40.42578125" style="8" customWidth="1"/>
    <col min="14044" max="14044" width="13.140625" style="8" customWidth="1"/>
    <col min="14045" max="14045" width="13" style="8" customWidth="1"/>
    <col min="14046" max="14047" width="0" style="8" hidden="1" customWidth="1"/>
    <col min="14048" max="14048" width="18.42578125" style="8" customWidth="1"/>
    <col min="14049" max="14049" width="24.7109375" style="8" customWidth="1"/>
    <col min="14050" max="14051" width="0" style="8" hidden="1" customWidth="1"/>
    <col min="14052" max="14052" width="22.85546875" style="8" customWidth="1"/>
    <col min="14053" max="14054" width="17.7109375" style="8" customWidth="1"/>
    <col min="14055" max="14055" width="30.28515625" style="8" customWidth="1"/>
    <col min="14056" max="14056" width="17.5703125" style="8"/>
    <col min="14057" max="14292" width="11.42578125" style="8" customWidth="1"/>
    <col min="14293" max="14293" width="19.85546875" style="8" customWidth="1"/>
    <col min="14294" max="14294" width="62.7109375" style="8" customWidth="1"/>
    <col min="14295" max="14295" width="22.140625" style="8" customWidth="1"/>
    <col min="14296" max="14296" width="17.5703125" style="8"/>
    <col min="14297" max="14297" width="19.85546875" style="8" customWidth="1"/>
    <col min="14298" max="14298" width="46.42578125" style="8" customWidth="1"/>
    <col min="14299" max="14299" width="40.42578125" style="8" customWidth="1"/>
    <col min="14300" max="14300" width="13.140625" style="8" customWidth="1"/>
    <col min="14301" max="14301" width="13" style="8" customWidth="1"/>
    <col min="14302" max="14303" width="0" style="8" hidden="1" customWidth="1"/>
    <col min="14304" max="14304" width="18.42578125" style="8" customWidth="1"/>
    <col min="14305" max="14305" width="24.7109375" style="8" customWidth="1"/>
    <col min="14306" max="14307" width="0" style="8" hidden="1" customWidth="1"/>
    <col min="14308" max="14308" width="22.85546875" style="8" customWidth="1"/>
    <col min="14309" max="14310" width="17.7109375" style="8" customWidth="1"/>
    <col min="14311" max="14311" width="30.28515625" style="8" customWidth="1"/>
    <col min="14312" max="14312" width="17.5703125" style="8"/>
    <col min="14313" max="14548" width="11.42578125" style="8" customWidth="1"/>
    <col min="14549" max="14549" width="19.85546875" style="8" customWidth="1"/>
    <col min="14550" max="14550" width="62.7109375" style="8" customWidth="1"/>
    <col min="14551" max="14551" width="22.140625" style="8" customWidth="1"/>
    <col min="14552" max="14552" width="17.5703125" style="8"/>
    <col min="14553" max="14553" width="19.85546875" style="8" customWidth="1"/>
    <col min="14554" max="14554" width="46.42578125" style="8" customWidth="1"/>
    <col min="14555" max="14555" width="40.42578125" style="8" customWidth="1"/>
    <col min="14556" max="14556" width="13.140625" style="8" customWidth="1"/>
    <col min="14557" max="14557" width="13" style="8" customWidth="1"/>
    <col min="14558" max="14559" width="0" style="8" hidden="1" customWidth="1"/>
    <col min="14560" max="14560" width="18.42578125" style="8" customWidth="1"/>
    <col min="14561" max="14561" width="24.7109375" style="8" customWidth="1"/>
    <col min="14562" max="14563" width="0" style="8" hidden="1" customWidth="1"/>
    <col min="14564" max="14564" width="22.85546875" style="8" customWidth="1"/>
    <col min="14565" max="14566" width="17.7109375" style="8" customWidth="1"/>
    <col min="14567" max="14567" width="30.28515625" style="8" customWidth="1"/>
    <col min="14568" max="14568" width="17.5703125" style="8"/>
    <col min="14569" max="14804" width="11.42578125" style="8" customWidth="1"/>
    <col min="14805" max="14805" width="19.85546875" style="8" customWidth="1"/>
    <col min="14806" max="14806" width="62.7109375" style="8" customWidth="1"/>
    <col min="14807" max="14807" width="22.140625" style="8" customWidth="1"/>
    <col min="14808" max="14808" width="17.5703125" style="8"/>
    <col min="14809" max="14809" width="19.85546875" style="8" customWidth="1"/>
    <col min="14810" max="14810" width="46.42578125" style="8" customWidth="1"/>
    <col min="14811" max="14811" width="40.42578125" style="8" customWidth="1"/>
    <col min="14812" max="14812" width="13.140625" style="8" customWidth="1"/>
    <col min="14813" max="14813" width="13" style="8" customWidth="1"/>
    <col min="14814" max="14815" width="0" style="8" hidden="1" customWidth="1"/>
    <col min="14816" max="14816" width="18.42578125" style="8" customWidth="1"/>
    <col min="14817" max="14817" width="24.7109375" style="8" customWidth="1"/>
    <col min="14818" max="14819" width="0" style="8" hidden="1" customWidth="1"/>
    <col min="14820" max="14820" width="22.85546875" style="8" customWidth="1"/>
    <col min="14821" max="14822" width="17.7109375" style="8" customWidth="1"/>
    <col min="14823" max="14823" width="30.28515625" style="8" customWidth="1"/>
    <col min="14824" max="14824" width="17.5703125" style="8"/>
    <col min="14825" max="15060" width="11.42578125" style="8" customWidth="1"/>
    <col min="15061" max="15061" width="19.85546875" style="8" customWidth="1"/>
    <col min="15062" max="15062" width="62.7109375" style="8" customWidth="1"/>
    <col min="15063" max="15063" width="22.140625" style="8" customWidth="1"/>
    <col min="15064" max="15064" width="17.5703125" style="8"/>
    <col min="15065" max="15065" width="19.85546875" style="8" customWidth="1"/>
    <col min="15066" max="15066" width="46.42578125" style="8" customWidth="1"/>
    <col min="15067" max="15067" width="40.42578125" style="8" customWidth="1"/>
    <col min="15068" max="15068" width="13.140625" style="8" customWidth="1"/>
    <col min="15069" max="15069" width="13" style="8" customWidth="1"/>
    <col min="15070" max="15071" width="0" style="8" hidden="1" customWidth="1"/>
    <col min="15072" max="15072" width="18.42578125" style="8" customWidth="1"/>
    <col min="15073" max="15073" width="24.7109375" style="8" customWidth="1"/>
    <col min="15074" max="15075" width="0" style="8" hidden="1" customWidth="1"/>
    <col min="15076" max="15076" width="22.85546875" style="8" customWidth="1"/>
    <col min="15077" max="15078" width="17.7109375" style="8" customWidth="1"/>
    <col min="15079" max="15079" width="30.28515625" style="8" customWidth="1"/>
    <col min="15080" max="15080" width="17.5703125" style="8"/>
    <col min="15081" max="15316" width="11.42578125" style="8" customWidth="1"/>
    <col min="15317" max="15317" width="19.85546875" style="8" customWidth="1"/>
    <col min="15318" max="15318" width="62.7109375" style="8" customWidth="1"/>
    <col min="15319" max="15319" width="22.140625" style="8" customWidth="1"/>
    <col min="15320" max="15320" width="17.5703125" style="8"/>
    <col min="15321" max="15321" width="19.85546875" style="8" customWidth="1"/>
    <col min="15322" max="15322" width="46.42578125" style="8" customWidth="1"/>
    <col min="15323" max="15323" width="40.42578125" style="8" customWidth="1"/>
    <col min="15324" max="15324" width="13.140625" style="8" customWidth="1"/>
    <col min="15325" max="15325" width="13" style="8" customWidth="1"/>
    <col min="15326" max="15327" width="0" style="8" hidden="1" customWidth="1"/>
    <col min="15328" max="15328" width="18.42578125" style="8" customWidth="1"/>
    <col min="15329" max="15329" width="24.7109375" style="8" customWidth="1"/>
    <col min="15330" max="15331" width="0" style="8" hidden="1" customWidth="1"/>
    <col min="15332" max="15332" width="22.85546875" style="8" customWidth="1"/>
    <col min="15333" max="15334" width="17.7109375" style="8" customWidth="1"/>
    <col min="15335" max="15335" width="30.28515625" style="8" customWidth="1"/>
    <col min="15336" max="15336" width="17.5703125" style="8"/>
    <col min="15337" max="15572" width="11.42578125" style="8" customWidth="1"/>
    <col min="15573" max="15573" width="19.85546875" style="8" customWidth="1"/>
    <col min="15574" max="15574" width="62.7109375" style="8" customWidth="1"/>
    <col min="15575" max="15575" width="22.140625" style="8" customWidth="1"/>
    <col min="15576" max="15576" width="17.5703125" style="8"/>
    <col min="15577" max="15577" width="19.85546875" style="8" customWidth="1"/>
    <col min="15578" max="15578" width="46.42578125" style="8" customWidth="1"/>
    <col min="15579" max="15579" width="40.42578125" style="8" customWidth="1"/>
    <col min="15580" max="15580" width="13.140625" style="8" customWidth="1"/>
    <col min="15581" max="15581" width="13" style="8" customWidth="1"/>
    <col min="15582" max="15583" width="0" style="8" hidden="1" customWidth="1"/>
    <col min="15584" max="15584" width="18.42578125" style="8" customWidth="1"/>
    <col min="15585" max="15585" width="24.7109375" style="8" customWidth="1"/>
    <col min="15586" max="15587" width="0" style="8" hidden="1" customWidth="1"/>
    <col min="15588" max="15588" width="22.85546875" style="8" customWidth="1"/>
    <col min="15589" max="15590" width="17.7109375" style="8" customWidth="1"/>
    <col min="15591" max="15591" width="30.28515625" style="8" customWidth="1"/>
    <col min="15592" max="15592" width="17.5703125" style="8"/>
    <col min="15593" max="15828" width="11.42578125" style="8" customWidth="1"/>
    <col min="15829" max="15829" width="19.85546875" style="8" customWidth="1"/>
    <col min="15830" max="15830" width="62.7109375" style="8" customWidth="1"/>
    <col min="15831" max="15831" width="22.140625" style="8" customWidth="1"/>
    <col min="15832" max="15832" width="17.5703125" style="8"/>
    <col min="15833" max="15833" width="19.85546875" style="8" customWidth="1"/>
    <col min="15834" max="15834" width="46.42578125" style="8" customWidth="1"/>
    <col min="15835" max="15835" width="40.42578125" style="8" customWidth="1"/>
    <col min="15836" max="15836" width="13.140625" style="8" customWidth="1"/>
    <col min="15837" max="15837" width="13" style="8" customWidth="1"/>
    <col min="15838" max="15839" width="0" style="8" hidden="1" customWidth="1"/>
    <col min="15840" max="15840" width="18.42578125" style="8" customWidth="1"/>
    <col min="15841" max="15841" width="24.7109375" style="8" customWidth="1"/>
    <col min="15842" max="15843" width="0" style="8" hidden="1" customWidth="1"/>
    <col min="15844" max="15844" width="22.85546875" style="8" customWidth="1"/>
    <col min="15845" max="15846" width="17.7109375" style="8" customWidth="1"/>
    <col min="15847" max="15847" width="30.28515625" style="8" customWidth="1"/>
    <col min="15848" max="15848" width="17.5703125" style="8"/>
    <col min="15849" max="16084" width="11.42578125" style="8" customWidth="1"/>
    <col min="16085" max="16085" width="19.85546875" style="8" customWidth="1"/>
    <col min="16086" max="16086" width="62.7109375" style="8" customWidth="1"/>
    <col min="16087" max="16087" width="22.140625" style="8" customWidth="1"/>
    <col min="16088" max="16088" width="17.5703125" style="8"/>
    <col min="16089" max="16089" width="19.85546875" style="8" customWidth="1"/>
    <col min="16090" max="16090" width="46.42578125" style="8" customWidth="1"/>
    <col min="16091" max="16091" width="40.42578125" style="8" customWidth="1"/>
    <col min="16092" max="16092" width="13.140625" style="8" customWidth="1"/>
    <col min="16093" max="16093" width="13" style="8" customWidth="1"/>
    <col min="16094" max="16095" width="0" style="8" hidden="1" customWidth="1"/>
    <col min="16096" max="16096" width="18.42578125" style="8" customWidth="1"/>
    <col min="16097" max="16097" width="24.7109375" style="8" customWidth="1"/>
    <col min="16098" max="16099" width="0" style="8" hidden="1" customWidth="1"/>
    <col min="16100" max="16100" width="22.85546875" style="8" customWidth="1"/>
    <col min="16101" max="16102" width="17.7109375" style="8" customWidth="1"/>
    <col min="16103" max="16103" width="30.28515625" style="8" customWidth="1"/>
    <col min="16104" max="16104" width="17.5703125" style="8"/>
    <col min="16105" max="16340" width="11.42578125" style="8" customWidth="1"/>
    <col min="16341" max="16341" width="19.85546875" style="8" customWidth="1"/>
    <col min="16342" max="16342" width="62.7109375" style="8" customWidth="1"/>
    <col min="16343" max="16384" width="22.140625" style="8" customWidth="1"/>
  </cols>
  <sheetData>
    <row r="1" spans="1:13" x14ac:dyDescent="0.25">
      <c r="A1" s="106" t="s">
        <v>0</v>
      </c>
      <c r="B1" s="106"/>
      <c r="C1" s="1"/>
      <c r="D1" s="2"/>
      <c r="E1" s="3"/>
      <c r="F1" s="4"/>
      <c r="G1" s="5"/>
      <c r="H1" s="5"/>
      <c r="I1" s="6"/>
      <c r="J1" s="2"/>
      <c r="K1" s="7"/>
      <c r="L1" s="7"/>
    </row>
    <row r="2" spans="1:13" x14ac:dyDescent="0.25">
      <c r="A2" s="1"/>
      <c r="B2" s="1"/>
      <c r="C2" s="1"/>
      <c r="D2" s="2"/>
      <c r="E2" s="3"/>
      <c r="F2" s="4"/>
      <c r="G2" s="5"/>
      <c r="H2" s="5"/>
      <c r="I2" s="6"/>
      <c r="J2" s="2"/>
      <c r="K2" s="7"/>
      <c r="L2" s="7"/>
    </row>
    <row r="3" spans="1:13" x14ac:dyDescent="0.25">
      <c r="A3" s="9"/>
      <c r="B3" s="10"/>
      <c r="C3" s="10"/>
      <c r="D3" s="11"/>
      <c r="E3" s="7"/>
      <c r="J3" s="11"/>
      <c r="K3" s="7"/>
      <c r="L3" s="7"/>
    </row>
    <row r="4" spans="1:13" x14ac:dyDescent="0.25">
      <c r="A4" s="9" t="s">
        <v>1</v>
      </c>
      <c r="B4" s="10"/>
      <c r="C4" s="10"/>
      <c r="D4" s="11"/>
      <c r="E4" s="7"/>
      <c r="J4" s="11"/>
      <c r="K4" s="7"/>
      <c r="L4" s="7"/>
    </row>
    <row r="5" spans="1:13" ht="14.45" customHeight="1" x14ac:dyDescent="0.25">
      <c r="A5" s="14" t="s">
        <v>2</v>
      </c>
      <c r="B5" s="107" t="s">
        <v>235</v>
      </c>
      <c r="C5" s="108"/>
      <c r="D5" s="109"/>
      <c r="E5" s="7"/>
      <c r="F5" s="110" t="s">
        <v>3</v>
      </c>
      <c r="G5" s="111"/>
      <c r="H5" s="111"/>
      <c r="I5" s="111"/>
      <c r="J5" s="112"/>
      <c r="K5" s="7"/>
      <c r="L5" s="7"/>
    </row>
    <row r="6" spans="1:13" x14ac:dyDescent="0.25">
      <c r="A6" s="14" t="s">
        <v>4</v>
      </c>
      <c r="B6" s="107" t="s">
        <v>5</v>
      </c>
      <c r="C6" s="108"/>
      <c r="D6" s="109"/>
      <c r="E6" s="7"/>
      <c r="F6" s="113"/>
      <c r="G6" s="114"/>
      <c r="H6" s="114"/>
      <c r="I6" s="114"/>
      <c r="J6" s="115"/>
      <c r="K6" s="7"/>
      <c r="L6" s="7"/>
    </row>
    <row r="7" spans="1:13" x14ac:dyDescent="0.25">
      <c r="A7" s="14" t="s">
        <v>6</v>
      </c>
      <c r="B7" s="107">
        <v>7427257</v>
      </c>
      <c r="C7" s="108"/>
      <c r="D7" s="109"/>
      <c r="E7" s="7"/>
      <c r="F7" s="113"/>
      <c r="G7" s="114"/>
      <c r="H7" s="114"/>
      <c r="I7" s="114"/>
      <c r="J7" s="115"/>
      <c r="K7" s="7"/>
      <c r="L7" s="7"/>
    </row>
    <row r="8" spans="1:13" x14ac:dyDescent="0.25">
      <c r="A8" s="14" t="s">
        <v>7</v>
      </c>
      <c r="B8" s="119" t="s">
        <v>8</v>
      </c>
      <c r="C8" s="108"/>
      <c r="D8" s="109"/>
      <c r="E8" s="7"/>
      <c r="F8" s="113"/>
      <c r="G8" s="114"/>
      <c r="H8" s="114"/>
      <c r="I8" s="114"/>
      <c r="J8" s="115"/>
      <c r="K8" s="7"/>
      <c r="L8" s="7"/>
    </row>
    <row r="9" spans="1:13" ht="88.5" customHeight="1" x14ac:dyDescent="0.25">
      <c r="A9" s="14" t="s">
        <v>9</v>
      </c>
      <c r="B9" s="107" t="s">
        <v>10</v>
      </c>
      <c r="C9" s="108"/>
      <c r="D9" s="109"/>
      <c r="E9" s="7"/>
      <c r="F9" s="116"/>
      <c r="G9" s="117"/>
      <c r="H9" s="117"/>
      <c r="I9" s="117"/>
      <c r="J9" s="118"/>
      <c r="K9" s="7"/>
      <c r="L9" s="7"/>
    </row>
    <row r="10" spans="1:13" ht="30" customHeight="1" x14ac:dyDescent="0.25">
      <c r="A10" s="14" t="s">
        <v>11</v>
      </c>
      <c r="B10" s="107" t="s">
        <v>12</v>
      </c>
      <c r="C10" s="108"/>
      <c r="D10" s="109"/>
      <c r="E10" s="7"/>
      <c r="J10" s="11"/>
      <c r="K10" s="7"/>
      <c r="L10" s="7"/>
    </row>
    <row r="11" spans="1:13" ht="40.5" customHeight="1" x14ac:dyDescent="0.25">
      <c r="A11" s="14" t="s">
        <v>13</v>
      </c>
      <c r="B11" s="107">
        <v>7427257</v>
      </c>
      <c r="C11" s="108"/>
      <c r="D11" s="109"/>
      <c r="E11" s="7"/>
      <c r="F11" s="110" t="s">
        <v>14</v>
      </c>
      <c r="G11" s="111"/>
      <c r="H11" s="111"/>
      <c r="I11" s="111"/>
      <c r="J11" s="112"/>
      <c r="K11" s="7"/>
      <c r="L11" s="7"/>
    </row>
    <row r="12" spans="1:13" ht="21" customHeight="1" x14ac:dyDescent="0.25">
      <c r="A12" s="14" t="s">
        <v>15</v>
      </c>
      <c r="B12" s="120">
        <f>+J131</f>
        <v>2171299364931.4243</v>
      </c>
      <c r="C12" s="121"/>
      <c r="D12" s="122"/>
      <c r="E12" s="7"/>
      <c r="F12" s="113"/>
      <c r="G12" s="114"/>
      <c r="H12" s="114"/>
      <c r="I12" s="114"/>
      <c r="J12" s="115"/>
      <c r="K12" s="7"/>
      <c r="L12" s="7"/>
    </row>
    <row r="13" spans="1:13" ht="56.25" customHeight="1" x14ac:dyDescent="0.25">
      <c r="A13" s="14" t="s">
        <v>16</v>
      </c>
      <c r="B13" s="123">
        <v>45454</v>
      </c>
      <c r="C13" s="124"/>
      <c r="D13" s="125"/>
      <c r="E13" s="7"/>
      <c r="F13" s="116"/>
      <c r="G13" s="117"/>
      <c r="H13" s="117"/>
      <c r="I13" s="117"/>
      <c r="J13" s="118"/>
      <c r="K13" s="7"/>
      <c r="L13" s="7"/>
    </row>
    <row r="14" spans="1:13" x14ac:dyDescent="0.25">
      <c r="A14" s="10"/>
      <c r="B14" s="15"/>
      <c r="C14" s="15"/>
      <c r="D14" s="11"/>
      <c r="E14" s="7"/>
      <c r="J14" s="11"/>
      <c r="K14" s="7"/>
      <c r="L14" s="7"/>
      <c r="M14" s="16"/>
    </row>
    <row r="15" spans="1:13" x14ac:dyDescent="0.25">
      <c r="A15" s="15" t="s">
        <v>17</v>
      </c>
      <c r="B15" s="10"/>
      <c r="C15" s="10"/>
      <c r="D15" s="17" t="s">
        <v>18</v>
      </c>
      <c r="E15" s="7"/>
      <c r="J15" s="13"/>
      <c r="K15" s="7"/>
      <c r="L15" s="7"/>
      <c r="M15" s="18">
        <f>+M14/12</f>
        <v>0</v>
      </c>
    </row>
    <row r="16" spans="1:13" x14ac:dyDescent="0.25">
      <c r="A16" s="19">
        <v>97</v>
      </c>
      <c r="B16" s="10"/>
      <c r="C16" s="10"/>
      <c r="D16" s="20">
        <v>1</v>
      </c>
      <c r="E16" s="7"/>
      <c r="J16" s="11"/>
      <c r="K16" s="7"/>
      <c r="L16" s="7"/>
    </row>
    <row r="17" spans="1:13" x14ac:dyDescent="0.25">
      <c r="A17" s="10"/>
      <c r="B17" s="10"/>
      <c r="C17" s="10"/>
      <c r="D17" s="11"/>
      <c r="E17" s="7"/>
      <c r="J17" s="21"/>
      <c r="K17" s="7"/>
      <c r="L17" s="7"/>
      <c r="M17" s="18"/>
    </row>
    <row r="18" spans="1:13" x14ac:dyDescent="0.25">
      <c r="A18" s="9" t="s">
        <v>19</v>
      </c>
      <c r="B18" s="10"/>
      <c r="C18" s="10"/>
      <c r="D18" s="11"/>
      <c r="E18" s="7"/>
      <c r="J18" s="11"/>
      <c r="K18" s="7"/>
      <c r="L18" s="7"/>
      <c r="M18" s="18"/>
    </row>
    <row r="19" spans="1:13" s="24" customFormat="1" ht="48.75" customHeight="1" x14ac:dyDescent="0.25">
      <c r="A19" s="22" t="s">
        <v>20</v>
      </c>
      <c r="B19" s="22" t="s">
        <v>21</v>
      </c>
      <c r="C19" s="22" t="s">
        <v>22</v>
      </c>
      <c r="D19" s="22" t="s">
        <v>23</v>
      </c>
      <c r="E19" s="22" t="s">
        <v>24</v>
      </c>
      <c r="F19" s="22" t="s">
        <v>25</v>
      </c>
      <c r="G19" s="22" t="s">
        <v>26</v>
      </c>
      <c r="H19" s="22" t="s">
        <v>27</v>
      </c>
      <c r="I19" s="23" t="s">
        <v>28</v>
      </c>
      <c r="J19" s="22" t="s">
        <v>29</v>
      </c>
      <c r="K19" s="22" t="s">
        <v>30</v>
      </c>
      <c r="L19" s="22" t="s">
        <v>31</v>
      </c>
      <c r="M19" s="22" t="s">
        <v>32</v>
      </c>
    </row>
    <row r="20" spans="1:13" s="36" customFormat="1" ht="10.5" customHeight="1" x14ac:dyDescent="0.25">
      <c r="A20" s="25"/>
      <c r="B20" s="26"/>
      <c r="C20" s="27"/>
      <c r="D20" s="28"/>
      <c r="E20" s="29"/>
      <c r="F20" s="30"/>
      <c r="G20" s="31"/>
      <c r="H20" s="31"/>
      <c r="I20" s="32"/>
      <c r="J20" s="33"/>
      <c r="K20" s="34"/>
      <c r="L20" s="34"/>
      <c r="M20" s="35"/>
    </row>
    <row r="21" spans="1:13" s="41" customFormat="1" x14ac:dyDescent="0.25">
      <c r="A21" s="37"/>
      <c r="B21" s="102" t="s">
        <v>33</v>
      </c>
      <c r="C21" s="103"/>
      <c r="D21" s="103"/>
      <c r="E21" s="103"/>
      <c r="F21" s="103"/>
      <c r="G21" s="103"/>
      <c r="H21" s="103"/>
      <c r="I21" s="104"/>
      <c r="J21" s="38">
        <f>SUM(J22:J38)</f>
        <v>2146348992940.5696</v>
      </c>
      <c r="K21" s="39"/>
      <c r="L21" s="39"/>
      <c r="M21" s="40"/>
    </row>
    <row r="22" spans="1:13" s="36" customFormat="1" ht="27" x14ac:dyDescent="0.25">
      <c r="A22" s="25">
        <v>51000000</v>
      </c>
      <c r="B22" s="42" t="s">
        <v>34</v>
      </c>
      <c r="C22" s="42" t="s">
        <v>34</v>
      </c>
      <c r="D22" s="43" t="s">
        <v>35</v>
      </c>
      <c r="E22" s="44">
        <v>12</v>
      </c>
      <c r="F22" s="45" t="s">
        <v>36</v>
      </c>
      <c r="G22" s="46" t="s">
        <v>37</v>
      </c>
      <c r="H22" s="47" t="s">
        <v>38</v>
      </c>
      <c r="I22" s="48">
        <v>20985000000</v>
      </c>
      <c r="J22" s="49">
        <f>+I22*E22</f>
        <v>251820000000</v>
      </c>
      <c r="K22" s="34" t="s">
        <v>39</v>
      </c>
      <c r="L22" s="34" t="s">
        <v>40</v>
      </c>
      <c r="M22" s="35" t="s">
        <v>41</v>
      </c>
    </row>
    <row r="23" spans="1:13" s="36" customFormat="1" ht="27" x14ac:dyDescent="0.25">
      <c r="A23" s="25">
        <v>85100000</v>
      </c>
      <c r="B23" s="42" t="s">
        <v>42</v>
      </c>
      <c r="C23" s="42" t="s">
        <v>43</v>
      </c>
      <c r="D23" s="43" t="s">
        <v>35</v>
      </c>
      <c r="E23" s="44">
        <v>12</v>
      </c>
      <c r="F23" s="45" t="s">
        <v>36</v>
      </c>
      <c r="G23" s="46" t="s">
        <v>37</v>
      </c>
      <c r="H23" s="47" t="s">
        <v>38</v>
      </c>
      <c r="I23" s="50">
        <v>351000000</v>
      </c>
      <c r="J23" s="49">
        <f t="shared" ref="J23:J38" si="0">+I23*E23</f>
        <v>4212000000</v>
      </c>
      <c r="K23" s="34" t="s">
        <v>39</v>
      </c>
      <c r="L23" s="34" t="s">
        <v>40</v>
      </c>
      <c r="M23" s="35" t="s">
        <v>41</v>
      </c>
    </row>
    <row r="24" spans="1:13" s="36" customFormat="1" ht="27" x14ac:dyDescent="0.25">
      <c r="A24" s="25">
        <v>85100000</v>
      </c>
      <c r="B24" s="42" t="s">
        <v>44</v>
      </c>
      <c r="C24" s="42" t="s">
        <v>45</v>
      </c>
      <c r="D24" s="43" t="s">
        <v>35</v>
      </c>
      <c r="E24" s="44">
        <v>12</v>
      </c>
      <c r="F24" s="45" t="s">
        <v>36</v>
      </c>
      <c r="G24" s="46" t="s">
        <v>37</v>
      </c>
      <c r="H24" s="47" t="s">
        <v>38</v>
      </c>
      <c r="I24" s="50">
        <v>1510000000</v>
      </c>
      <c r="J24" s="49">
        <f t="shared" si="0"/>
        <v>18120000000</v>
      </c>
      <c r="K24" s="34" t="s">
        <v>39</v>
      </c>
      <c r="L24" s="34" t="s">
        <v>40</v>
      </c>
      <c r="M24" s="35" t="s">
        <v>41</v>
      </c>
    </row>
    <row r="25" spans="1:13" s="36" customFormat="1" ht="27" x14ac:dyDescent="0.25">
      <c r="A25" s="25">
        <v>85100000</v>
      </c>
      <c r="B25" s="42" t="s">
        <v>46</v>
      </c>
      <c r="C25" s="42" t="s">
        <v>47</v>
      </c>
      <c r="D25" s="43" t="s">
        <v>35</v>
      </c>
      <c r="E25" s="44">
        <v>12</v>
      </c>
      <c r="F25" s="45" t="s">
        <v>36</v>
      </c>
      <c r="G25" s="46" t="s">
        <v>37</v>
      </c>
      <c r="H25" s="47" t="s">
        <v>38</v>
      </c>
      <c r="I25" s="50">
        <v>601900000</v>
      </c>
      <c r="J25" s="49">
        <f t="shared" si="0"/>
        <v>7222800000</v>
      </c>
      <c r="K25" s="34" t="s">
        <v>39</v>
      </c>
      <c r="L25" s="34" t="s">
        <v>40</v>
      </c>
      <c r="M25" s="35" t="s">
        <v>41</v>
      </c>
    </row>
    <row r="26" spans="1:13" s="36" customFormat="1" ht="39" customHeight="1" x14ac:dyDescent="0.25">
      <c r="A26" s="25">
        <v>85100000</v>
      </c>
      <c r="B26" s="42" t="s">
        <v>48</v>
      </c>
      <c r="C26" s="42" t="s">
        <v>49</v>
      </c>
      <c r="D26" s="43" t="s">
        <v>35</v>
      </c>
      <c r="E26" s="44">
        <v>12</v>
      </c>
      <c r="F26" s="45" t="s">
        <v>36</v>
      </c>
      <c r="G26" s="46" t="s">
        <v>37</v>
      </c>
      <c r="H26" s="47" t="s">
        <v>38</v>
      </c>
      <c r="I26" s="50">
        <v>1424500000</v>
      </c>
      <c r="J26" s="49">
        <f t="shared" si="0"/>
        <v>17094000000</v>
      </c>
      <c r="K26" s="34" t="s">
        <v>39</v>
      </c>
      <c r="L26" s="34" t="s">
        <v>40</v>
      </c>
      <c r="M26" s="35" t="s">
        <v>41</v>
      </c>
    </row>
    <row r="27" spans="1:13" s="36" customFormat="1" ht="27" x14ac:dyDescent="0.25">
      <c r="A27" s="25">
        <v>85100000</v>
      </c>
      <c r="B27" s="42" t="s">
        <v>50</v>
      </c>
      <c r="C27" s="42" t="s">
        <v>51</v>
      </c>
      <c r="D27" s="43" t="s">
        <v>35</v>
      </c>
      <c r="E27" s="44">
        <v>12</v>
      </c>
      <c r="F27" s="45" t="s">
        <v>36</v>
      </c>
      <c r="G27" s="46" t="s">
        <v>37</v>
      </c>
      <c r="H27" s="47" t="s">
        <v>38</v>
      </c>
      <c r="I27" s="50">
        <v>1290200000</v>
      </c>
      <c r="J27" s="49">
        <f t="shared" si="0"/>
        <v>15482400000</v>
      </c>
      <c r="K27" s="34" t="s">
        <v>39</v>
      </c>
      <c r="L27" s="34" t="s">
        <v>40</v>
      </c>
      <c r="M27" s="35" t="s">
        <v>41</v>
      </c>
    </row>
    <row r="28" spans="1:13" s="36" customFormat="1" ht="27" x14ac:dyDescent="0.25">
      <c r="A28" s="25">
        <v>78110000</v>
      </c>
      <c r="B28" s="42" t="s">
        <v>52</v>
      </c>
      <c r="C28" s="42" t="s">
        <v>53</v>
      </c>
      <c r="D28" s="43" t="s">
        <v>35</v>
      </c>
      <c r="E28" s="44">
        <v>10</v>
      </c>
      <c r="F28" s="45" t="s">
        <v>36</v>
      </c>
      <c r="G28" s="46" t="s">
        <v>37</v>
      </c>
      <c r="H28" s="47" t="s">
        <v>38</v>
      </c>
      <c r="I28" s="50">
        <v>1242000000</v>
      </c>
      <c r="J28" s="49">
        <f t="shared" si="0"/>
        <v>12420000000</v>
      </c>
      <c r="K28" s="34" t="s">
        <v>39</v>
      </c>
      <c r="L28" s="34" t="s">
        <v>40</v>
      </c>
      <c r="M28" s="35" t="s">
        <v>41</v>
      </c>
    </row>
    <row r="29" spans="1:13" s="36" customFormat="1" ht="27" x14ac:dyDescent="0.25">
      <c r="A29" s="25">
        <v>85100000</v>
      </c>
      <c r="B29" s="42" t="s">
        <v>54</v>
      </c>
      <c r="C29" s="42" t="s">
        <v>55</v>
      </c>
      <c r="D29" s="43" t="s">
        <v>35</v>
      </c>
      <c r="E29" s="44">
        <v>12</v>
      </c>
      <c r="F29" s="45" t="s">
        <v>36</v>
      </c>
      <c r="G29" s="46" t="s">
        <v>37</v>
      </c>
      <c r="H29" s="47" t="s">
        <v>38</v>
      </c>
      <c r="I29" s="50">
        <v>1423200000</v>
      </c>
      <c r="J29" s="49">
        <f t="shared" si="0"/>
        <v>17078400000</v>
      </c>
      <c r="K29" s="34" t="s">
        <v>39</v>
      </c>
      <c r="L29" s="34" t="s">
        <v>40</v>
      </c>
      <c r="M29" s="35" t="s">
        <v>41</v>
      </c>
    </row>
    <row r="30" spans="1:13" s="36" customFormat="1" ht="27" x14ac:dyDescent="0.25">
      <c r="A30" s="25">
        <v>85100000</v>
      </c>
      <c r="B30" s="42" t="s">
        <v>56</v>
      </c>
      <c r="C30" s="42" t="s">
        <v>57</v>
      </c>
      <c r="D30" s="43" t="s">
        <v>35</v>
      </c>
      <c r="E30" s="44">
        <v>12</v>
      </c>
      <c r="F30" s="45" t="s">
        <v>36</v>
      </c>
      <c r="G30" s="46" t="s">
        <v>37</v>
      </c>
      <c r="H30" s="51" t="s">
        <v>38</v>
      </c>
      <c r="I30" s="50">
        <v>4056700000</v>
      </c>
      <c r="J30" s="49">
        <f t="shared" si="0"/>
        <v>48680400000</v>
      </c>
      <c r="K30" s="34" t="s">
        <v>39</v>
      </c>
      <c r="L30" s="34" t="s">
        <v>40</v>
      </c>
      <c r="M30" s="35" t="s">
        <v>41</v>
      </c>
    </row>
    <row r="31" spans="1:13" s="36" customFormat="1" ht="27" x14ac:dyDescent="0.25">
      <c r="A31" s="25">
        <v>8510000003</v>
      </c>
      <c r="B31" s="42" t="s">
        <v>58</v>
      </c>
      <c r="C31" s="42" t="s">
        <v>59</v>
      </c>
      <c r="D31" s="43" t="s">
        <v>35</v>
      </c>
      <c r="E31" s="44">
        <v>12</v>
      </c>
      <c r="F31" s="45" t="s">
        <v>36</v>
      </c>
      <c r="G31" s="46" t="s">
        <v>37</v>
      </c>
      <c r="H31" s="47" t="s">
        <v>38</v>
      </c>
      <c r="I31" s="50">
        <v>1451500000</v>
      </c>
      <c r="J31" s="49">
        <f t="shared" si="0"/>
        <v>17418000000</v>
      </c>
      <c r="K31" s="34" t="s">
        <v>39</v>
      </c>
      <c r="L31" s="34" t="s">
        <v>40</v>
      </c>
      <c r="M31" s="35" t="s">
        <v>41</v>
      </c>
    </row>
    <row r="32" spans="1:13" s="36" customFormat="1" ht="36" x14ac:dyDescent="0.25">
      <c r="A32" s="25">
        <v>8510000009</v>
      </c>
      <c r="B32" s="42" t="s">
        <v>60</v>
      </c>
      <c r="C32" s="42" t="s">
        <v>61</v>
      </c>
      <c r="D32" s="43" t="s">
        <v>35</v>
      </c>
      <c r="E32" s="44">
        <v>12</v>
      </c>
      <c r="F32" s="45" t="s">
        <v>36</v>
      </c>
      <c r="G32" s="46" t="s">
        <v>37</v>
      </c>
      <c r="H32" s="47" t="s">
        <v>38</v>
      </c>
      <c r="I32" s="50">
        <v>203400000</v>
      </c>
      <c r="J32" s="49">
        <f t="shared" si="0"/>
        <v>2440800000</v>
      </c>
      <c r="K32" s="34" t="s">
        <v>39</v>
      </c>
      <c r="L32" s="34" t="s">
        <v>40</v>
      </c>
      <c r="M32" s="35" t="s">
        <v>41</v>
      </c>
    </row>
    <row r="33" spans="1:13" s="36" customFormat="1" ht="27" x14ac:dyDescent="0.25">
      <c r="A33" s="25">
        <v>85100000</v>
      </c>
      <c r="B33" s="42" t="s">
        <v>62</v>
      </c>
      <c r="C33" s="42" t="s">
        <v>63</v>
      </c>
      <c r="D33" s="43" t="s">
        <v>35</v>
      </c>
      <c r="E33" s="44">
        <v>12</v>
      </c>
      <c r="F33" s="45" t="s">
        <v>36</v>
      </c>
      <c r="G33" s="46" t="s">
        <v>37</v>
      </c>
      <c r="H33" s="47" t="s">
        <v>38</v>
      </c>
      <c r="I33" s="50">
        <v>112828100000</v>
      </c>
      <c r="J33" s="49">
        <f t="shared" si="0"/>
        <v>1353937200000</v>
      </c>
      <c r="K33" s="34" t="s">
        <v>39</v>
      </c>
      <c r="L33" s="34" t="s">
        <v>40</v>
      </c>
      <c r="M33" s="35" t="s">
        <v>41</v>
      </c>
    </row>
    <row r="34" spans="1:13" s="36" customFormat="1" ht="27" x14ac:dyDescent="0.25">
      <c r="A34" s="25">
        <v>85100000</v>
      </c>
      <c r="B34" s="42" t="s">
        <v>64</v>
      </c>
      <c r="C34" s="42" t="s">
        <v>65</v>
      </c>
      <c r="D34" s="43" t="s">
        <v>35</v>
      </c>
      <c r="E34" s="44">
        <v>12</v>
      </c>
      <c r="F34" s="45" t="s">
        <v>36</v>
      </c>
      <c r="G34" s="46" t="s">
        <v>37</v>
      </c>
      <c r="H34" s="47" t="s">
        <v>38</v>
      </c>
      <c r="I34" s="50">
        <v>6564100000</v>
      </c>
      <c r="J34" s="49">
        <f t="shared" si="0"/>
        <v>78769200000</v>
      </c>
      <c r="K34" s="34" t="s">
        <v>39</v>
      </c>
      <c r="L34" s="34" t="s">
        <v>40</v>
      </c>
      <c r="M34" s="35" t="s">
        <v>41</v>
      </c>
    </row>
    <row r="35" spans="1:13" s="36" customFormat="1" ht="27" x14ac:dyDescent="0.25">
      <c r="A35" s="25">
        <v>8510000005</v>
      </c>
      <c r="B35" s="42" t="s">
        <v>66</v>
      </c>
      <c r="C35" s="42" t="s">
        <v>67</v>
      </c>
      <c r="D35" s="43" t="s">
        <v>35</v>
      </c>
      <c r="E35" s="44">
        <v>12</v>
      </c>
      <c r="F35" s="45" t="s">
        <v>36</v>
      </c>
      <c r="G35" s="46" t="s">
        <v>37</v>
      </c>
      <c r="H35" s="47" t="s">
        <v>38</v>
      </c>
      <c r="I35" s="50">
        <v>22465200000</v>
      </c>
      <c r="J35" s="49">
        <f t="shared" si="0"/>
        <v>269582400000</v>
      </c>
      <c r="K35" s="34" t="s">
        <v>39</v>
      </c>
      <c r="L35" s="34" t="s">
        <v>40</v>
      </c>
      <c r="M35" s="35" t="s">
        <v>41</v>
      </c>
    </row>
    <row r="36" spans="1:13" s="36" customFormat="1" ht="36" x14ac:dyDescent="0.25">
      <c r="A36" s="25" t="s">
        <v>68</v>
      </c>
      <c r="B36" s="42" t="s">
        <v>69</v>
      </c>
      <c r="C36" s="42" t="s">
        <v>70</v>
      </c>
      <c r="D36" s="43" t="s">
        <v>35</v>
      </c>
      <c r="E36" s="44">
        <v>12</v>
      </c>
      <c r="F36" s="45" t="s">
        <v>36</v>
      </c>
      <c r="G36" s="46" t="s">
        <v>37</v>
      </c>
      <c r="H36" s="47" t="s">
        <v>38</v>
      </c>
      <c r="I36" s="50">
        <v>2275086078.3807917</v>
      </c>
      <c r="J36" s="49">
        <f t="shared" si="0"/>
        <v>27301032940.5695</v>
      </c>
      <c r="K36" s="34" t="s">
        <v>39</v>
      </c>
      <c r="L36" s="34" t="s">
        <v>40</v>
      </c>
      <c r="M36" s="35" t="s">
        <v>41</v>
      </c>
    </row>
    <row r="37" spans="1:13" s="36" customFormat="1" ht="27" x14ac:dyDescent="0.25">
      <c r="A37" s="25">
        <v>8510000013</v>
      </c>
      <c r="B37" s="42" t="s">
        <v>71</v>
      </c>
      <c r="C37" s="42" t="s">
        <v>72</v>
      </c>
      <c r="D37" s="43" t="s">
        <v>35</v>
      </c>
      <c r="E37" s="44">
        <v>12</v>
      </c>
      <c r="F37" s="45" t="s">
        <v>36</v>
      </c>
      <c r="G37" s="46" t="s">
        <v>37</v>
      </c>
      <c r="H37" s="47" t="s">
        <v>38</v>
      </c>
      <c r="I37" s="50">
        <v>325000000</v>
      </c>
      <c r="J37" s="49">
        <f t="shared" si="0"/>
        <v>3900000000</v>
      </c>
      <c r="K37" s="34" t="s">
        <v>39</v>
      </c>
      <c r="L37" s="34" t="s">
        <v>40</v>
      </c>
      <c r="M37" s="35" t="s">
        <v>41</v>
      </c>
    </row>
    <row r="38" spans="1:13" s="36" customFormat="1" ht="36" x14ac:dyDescent="0.25">
      <c r="A38" s="25" t="s">
        <v>68</v>
      </c>
      <c r="B38" s="42" t="s">
        <v>73</v>
      </c>
      <c r="C38" s="42" t="s">
        <v>74</v>
      </c>
      <c r="D38" s="43" t="s">
        <v>35</v>
      </c>
      <c r="E38" s="44">
        <v>12</v>
      </c>
      <c r="F38" s="45" t="s">
        <v>36</v>
      </c>
      <c r="G38" s="46" t="s">
        <v>37</v>
      </c>
      <c r="H38" s="51" t="s">
        <v>38</v>
      </c>
      <c r="I38" s="50">
        <v>72530000</v>
      </c>
      <c r="J38" s="49">
        <f t="shared" si="0"/>
        <v>870360000</v>
      </c>
      <c r="K38" s="34" t="s">
        <v>39</v>
      </c>
      <c r="L38" s="34" t="s">
        <v>40</v>
      </c>
      <c r="M38" s="35" t="s">
        <v>41</v>
      </c>
    </row>
    <row r="39" spans="1:13" s="41" customFormat="1" x14ac:dyDescent="0.25">
      <c r="A39" s="37"/>
      <c r="B39" s="102" t="s">
        <v>75</v>
      </c>
      <c r="C39" s="103"/>
      <c r="D39" s="103"/>
      <c r="E39" s="103"/>
      <c r="F39" s="103"/>
      <c r="G39" s="103"/>
      <c r="H39" s="103"/>
      <c r="I39" s="104"/>
      <c r="J39" s="38">
        <f>SUM(J40:J50)</f>
        <v>5354197086.8546667</v>
      </c>
      <c r="K39" s="39"/>
      <c r="L39" s="39"/>
      <c r="M39" s="40"/>
    </row>
    <row r="40" spans="1:13" s="36" customFormat="1" ht="36" x14ac:dyDescent="0.25">
      <c r="A40" s="25">
        <v>81100000</v>
      </c>
      <c r="B40" s="25" t="s">
        <v>76</v>
      </c>
      <c r="C40" s="25" t="s">
        <v>77</v>
      </c>
      <c r="D40" s="43" t="s">
        <v>78</v>
      </c>
      <c r="E40" s="52">
        <v>1</v>
      </c>
      <c r="F40" s="53" t="s">
        <v>36</v>
      </c>
      <c r="G40" s="46" t="s">
        <v>79</v>
      </c>
      <c r="H40" s="47" t="s">
        <v>38</v>
      </c>
      <c r="I40" s="50">
        <v>14240000</v>
      </c>
      <c r="J40" s="54">
        <f t="shared" ref="J40:J50" si="1">+I40*E40</f>
        <v>14240000</v>
      </c>
      <c r="K40" s="34" t="s">
        <v>39</v>
      </c>
      <c r="L40" s="34" t="s">
        <v>40</v>
      </c>
      <c r="M40" s="35" t="s">
        <v>80</v>
      </c>
    </row>
    <row r="41" spans="1:13" s="36" customFormat="1" ht="36" x14ac:dyDescent="0.25">
      <c r="A41" s="25">
        <v>81100000</v>
      </c>
      <c r="B41" s="25" t="s">
        <v>81</v>
      </c>
      <c r="C41" s="25" t="s">
        <v>82</v>
      </c>
      <c r="D41" s="43" t="s">
        <v>83</v>
      </c>
      <c r="E41" s="52">
        <v>3</v>
      </c>
      <c r="F41" s="45" t="s">
        <v>36</v>
      </c>
      <c r="G41" s="46" t="s">
        <v>79</v>
      </c>
      <c r="H41" s="47" t="s">
        <v>38</v>
      </c>
      <c r="I41" s="50">
        <v>8900000</v>
      </c>
      <c r="J41" s="54">
        <f t="shared" si="1"/>
        <v>26700000</v>
      </c>
      <c r="K41" s="34" t="s">
        <v>39</v>
      </c>
      <c r="L41" s="34" t="s">
        <v>40</v>
      </c>
      <c r="M41" s="35" t="s">
        <v>80</v>
      </c>
    </row>
    <row r="42" spans="1:13" s="36" customFormat="1" ht="36" x14ac:dyDescent="0.25">
      <c r="A42" s="25">
        <v>81100000</v>
      </c>
      <c r="B42" s="25" t="s">
        <v>84</v>
      </c>
      <c r="C42" s="25" t="s">
        <v>85</v>
      </c>
      <c r="D42" s="43" t="s">
        <v>86</v>
      </c>
      <c r="E42" s="52">
        <v>1</v>
      </c>
      <c r="F42" s="45" t="s">
        <v>87</v>
      </c>
      <c r="G42" s="46" t="s">
        <v>79</v>
      </c>
      <c r="H42" s="47" t="s">
        <v>38</v>
      </c>
      <c r="I42" s="50">
        <v>7000000</v>
      </c>
      <c r="J42" s="54">
        <f>+I42*E42</f>
        <v>7000000</v>
      </c>
      <c r="K42" s="34" t="s">
        <v>39</v>
      </c>
      <c r="L42" s="34" t="s">
        <v>40</v>
      </c>
      <c r="M42" s="35" t="s">
        <v>80</v>
      </c>
    </row>
    <row r="43" spans="1:13" s="36" customFormat="1" ht="39.75" customHeight="1" x14ac:dyDescent="0.25">
      <c r="A43" s="137">
        <v>81100000</v>
      </c>
      <c r="B43" s="137" t="s">
        <v>76</v>
      </c>
      <c r="C43" s="137" t="s">
        <v>231</v>
      </c>
      <c r="D43" s="138" t="s">
        <v>232</v>
      </c>
      <c r="E43" s="139">
        <v>1</v>
      </c>
      <c r="F43" s="129" t="s">
        <v>87</v>
      </c>
      <c r="G43" s="141" t="s">
        <v>79</v>
      </c>
      <c r="H43" s="138" t="s">
        <v>38</v>
      </c>
      <c r="I43" s="142">
        <v>7000000</v>
      </c>
      <c r="J43" s="142">
        <v>7000000</v>
      </c>
      <c r="K43" s="143" t="s">
        <v>39</v>
      </c>
      <c r="L43" s="143" t="s">
        <v>40</v>
      </c>
      <c r="M43" s="139" t="s">
        <v>80</v>
      </c>
    </row>
    <row r="44" spans="1:13" s="36" customFormat="1" ht="48" x14ac:dyDescent="0.25">
      <c r="A44" s="55">
        <v>80141902</v>
      </c>
      <c r="B44" s="25" t="s">
        <v>88</v>
      </c>
      <c r="C44" s="25" t="s">
        <v>89</v>
      </c>
      <c r="D44" s="43" t="s">
        <v>83</v>
      </c>
      <c r="E44" s="52">
        <v>11</v>
      </c>
      <c r="F44" s="45" t="s">
        <v>36</v>
      </c>
      <c r="G44" s="46" t="s">
        <v>79</v>
      </c>
      <c r="H44" s="47" t="s">
        <v>38</v>
      </c>
      <c r="I44" s="50">
        <v>2690000</v>
      </c>
      <c r="J44" s="54">
        <f>+I44*E44</f>
        <v>29590000</v>
      </c>
      <c r="K44" s="34" t="s">
        <v>39</v>
      </c>
      <c r="L44" s="34" t="s">
        <v>40</v>
      </c>
      <c r="M44" s="35" t="s">
        <v>90</v>
      </c>
    </row>
    <row r="45" spans="1:13" s="36" customFormat="1" ht="44.25" customHeight="1" x14ac:dyDescent="0.25">
      <c r="A45" s="55">
        <v>85111500</v>
      </c>
      <c r="B45" s="25" t="s">
        <v>91</v>
      </c>
      <c r="C45" s="25" t="s">
        <v>92</v>
      </c>
      <c r="D45" s="43" t="s">
        <v>83</v>
      </c>
      <c r="E45" s="52">
        <v>11</v>
      </c>
      <c r="F45" s="45" t="s">
        <v>36</v>
      </c>
      <c r="G45" s="46" t="s">
        <v>79</v>
      </c>
      <c r="H45" s="47" t="s">
        <v>38</v>
      </c>
      <c r="I45" s="50">
        <v>6480000</v>
      </c>
      <c r="J45" s="54">
        <f t="shared" si="1"/>
        <v>71280000</v>
      </c>
      <c r="K45" s="34" t="s">
        <v>39</v>
      </c>
      <c r="L45" s="34" t="s">
        <v>40</v>
      </c>
      <c r="M45" s="35" t="s">
        <v>90</v>
      </c>
    </row>
    <row r="46" spans="1:13" s="36" customFormat="1" ht="24" x14ac:dyDescent="0.25">
      <c r="A46" s="55">
        <v>80100000</v>
      </c>
      <c r="B46" s="25" t="s">
        <v>93</v>
      </c>
      <c r="C46" s="25" t="s">
        <v>94</v>
      </c>
      <c r="D46" s="43" t="s">
        <v>95</v>
      </c>
      <c r="E46" s="35">
        <v>6</v>
      </c>
      <c r="F46" s="45" t="s">
        <v>36</v>
      </c>
      <c r="G46" s="46" t="s">
        <v>79</v>
      </c>
      <c r="H46" s="47" t="s">
        <v>38</v>
      </c>
      <c r="I46" s="50">
        <v>37380000</v>
      </c>
      <c r="J46" s="54">
        <f t="shared" si="1"/>
        <v>224280000</v>
      </c>
      <c r="K46" s="34" t="s">
        <v>39</v>
      </c>
      <c r="L46" s="34" t="s">
        <v>40</v>
      </c>
      <c r="M46" s="35" t="s">
        <v>96</v>
      </c>
    </row>
    <row r="47" spans="1:13" s="36" customFormat="1" ht="36" x14ac:dyDescent="0.25">
      <c r="A47" s="25">
        <v>80120000</v>
      </c>
      <c r="B47" s="25" t="s">
        <v>97</v>
      </c>
      <c r="C47" s="25" t="s">
        <v>98</v>
      </c>
      <c r="D47" s="43" t="s">
        <v>35</v>
      </c>
      <c r="E47" s="52">
        <v>12</v>
      </c>
      <c r="F47" s="45" t="s">
        <v>36</v>
      </c>
      <c r="G47" s="46" t="s">
        <v>79</v>
      </c>
      <c r="H47" s="47" t="s">
        <v>38</v>
      </c>
      <c r="I47" s="50">
        <v>1780000</v>
      </c>
      <c r="J47" s="54">
        <f t="shared" si="1"/>
        <v>21360000</v>
      </c>
      <c r="K47" s="34" t="s">
        <v>39</v>
      </c>
      <c r="L47" s="34" t="s">
        <v>40</v>
      </c>
      <c r="M47" s="35" t="s">
        <v>99</v>
      </c>
    </row>
    <row r="48" spans="1:13" s="36" customFormat="1" ht="39.75" customHeight="1" x14ac:dyDescent="0.25">
      <c r="A48" s="25">
        <v>80100000</v>
      </c>
      <c r="B48" s="25" t="s">
        <v>100</v>
      </c>
      <c r="C48" s="25" t="s">
        <v>101</v>
      </c>
      <c r="D48" s="43" t="s">
        <v>35</v>
      </c>
      <c r="E48" s="52">
        <v>12</v>
      </c>
      <c r="F48" s="45" t="s">
        <v>36</v>
      </c>
      <c r="G48" s="46" t="s">
        <v>79</v>
      </c>
      <c r="H48" s="47" t="s">
        <v>38</v>
      </c>
      <c r="I48" s="50">
        <v>40000000</v>
      </c>
      <c r="J48" s="54">
        <f t="shared" si="1"/>
        <v>480000000</v>
      </c>
      <c r="K48" s="34" t="s">
        <v>39</v>
      </c>
      <c r="L48" s="34" t="s">
        <v>40</v>
      </c>
      <c r="M48" s="35" t="s">
        <v>102</v>
      </c>
    </row>
    <row r="49" spans="1:13" s="136" customFormat="1" ht="30" customHeight="1" x14ac:dyDescent="0.25">
      <c r="A49" s="126">
        <v>80100000</v>
      </c>
      <c r="B49" s="126" t="s">
        <v>100</v>
      </c>
      <c r="C49" s="126" t="s">
        <v>229</v>
      </c>
      <c r="D49" s="127" t="s">
        <v>230</v>
      </c>
      <c r="E49" s="128">
        <v>1</v>
      </c>
      <c r="F49" s="129" t="s">
        <v>36</v>
      </c>
      <c r="G49" s="130" t="s">
        <v>79</v>
      </c>
      <c r="H49" s="131" t="s">
        <v>38</v>
      </c>
      <c r="I49" s="132">
        <v>46410000</v>
      </c>
      <c r="J49" s="133">
        <f t="shared" si="1"/>
        <v>46410000</v>
      </c>
      <c r="K49" s="134" t="s">
        <v>39</v>
      </c>
      <c r="L49" s="134" t="s">
        <v>40</v>
      </c>
      <c r="M49" s="135" t="s">
        <v>99</v>
      </c>
    </row>
    <row r="50" spans="1:13" s="36" customFormat="1" ht="48" x14ac:dyDescent="0.25">
      <c r="A50" s="25">
        <v>80100000</v>
      </c>
      <c r="B50" s="25" t="s">
        <v>103</v>
      </c>
      <c r="C50" s="25" t="s">
        <v>104</v>
      </c>
      <c r="D50" s="43" t="s">
        <v>35</v>
      </c>
      <c r="E50" s="52">
        <v>12</v>
      </c>
      <c r="F50" s="45" t="s">
        <v>36</v>
      </c>
      <c r="G50" s="46" t="s">
        <v>79</v>
      </c>
      <c r="H50" s="47" t="s">
        <v>38</v>
      </c>
      <c r="I50" s="50">
        <v>368861423.90455556</v>
      </c>
      <c r="J50" s="54">
        <f t="shared" si="1"/>
        <v>4426337086.8546667</v>
      </c>
      <c r="K50" s="34" t="s">
        <v>39</v>
      </c>
      <c r="L50" s="34" t="s">
        <v>40</v>
      </c>
      <c r="M50" s="25" t="s">
        <v>105</v>
      </c>
    </row>
    <row r="51" spans="1:13" s="41" customFormat="1" x14ac:dyDescent="0.25">
      <c r="A51" s="37"/>
      <c r="B51" s="102" t="s">
        <v>106</v>
      </c>
      <c r="C51" s="103"/>
      <c r="D51" s="103"/>
      <c r="E51" s="103"/>
      <c r="F51" s="103"/>
      <c r="G51" s="103"/>
      <c r="H51" s="103"/>
      <c r="I51" s="104"/>
      <c r="J51" s="38">
        <f>SUM(J52:J55)</f>
        <v>2366367600</v>
      </c>
      <c r="K51" s="39"/>
      <c r="L51" s="39"/>
      <c r="M51" s="40"/>
    </row>
    <row r="52" spans="1:13" s="36" customFormat="1" ht="60" x14ac:dyDescent="0.25">
      <c r="A52" s="55">
        <v>80141902</v>
      </c>
      <c r="B52" s="56" t="s">
        <v>107</v>
      </c>
      <c r="C52" s="56" t="s">
        <v>108</v>
      </c>
      <c r="D52" s="43" t="s">
        <v>83</v>
      </c>
      <c r="E52" s="52">
        <v>11</v>
      </c>
      <c r="F52" s="45" t="s">
        <v>36</v>
      </c>
      <c r="G52" s="46" t="s">
        <v>79</v>
      </c>
      <c r="H52" s="47" t="s">
        <v>38</v>
      </c>
      <c r="I52" s="50">
        <v>5407963.6363636404</v>
      </c>
      <c r="J52" s="54">
        <f>+I52*E52</f>
        <v>59487600.000000045</v>
      </c>
      <c r="K52" s="34" t="s">
        <v>39</v>
      </c>
      <c r="L52" s="34" t="s">
        <v>40</v>
      </c>
      <c r="M52" s="35" t="s">
        <v>90</v>
      </c>
    </row>
    <row r="53" spans="1:13" s="36" customFormat="1" ht="36" x14ac:dyDescent="0.25">
      <c r="A53" s="55">
        <v>84130000</v>
      </c>
      <c r="B53" s="56" t="s">
        <v>109</v>
      </c>
      <c r="C53" s="45" t="s">
        <v>110</v>
      </c>
      <c r="D53" s="43" t="s">
        <v>111</v>
      </c>
      <c r="E53" s="52">
        <v>9</v>
      </c>
      <c r="F53" s="53" t="s">
        <v>36</v>
      </c>
      <c r="G53" s="46" t="s">
        <v>79</v>
      </c>
      <c r="H53" s="47" t="s">
        <v>38</v>
      </c>
      <c r="I53" s="50">
        <v>1582222.2222222222</v>
      </c>
      <c r="J53" s="54">
        <f t="shared" ref="J53:J55" si="2">+I53*E53</f>
        <v>14240000</v>
      </c>
      <c r="K53" s="34" t="s">
        <v>39</v>
      </c>
      <c r="L53" s="34" t="s">
        <v>40</v>
      </c>
      <c r="M53" s="35" t="s">
        <v>96</v>
      </c>
    </row>
    <row r="54" spans="1:13" s="36" customFormat="1" ht="36" x14ac:dyDescent="0.25">
      <c r="A54" s="55">
        <v>84130000</v>
      </c>
      <c r="B54" s="56" t="s">
        <v>109</v>
      </c>
      <c r="C54" s="45" t="s">
        <v>112</v>
      </c>
      <c r="D54" s="43" t="s">
        <v>78</v>
      </c>
      <c r="E54" s="57">
        <v>1</v>
      </c>
      <c r="F54" s="53" t="s">
        <v>113</v>
      </c>
      <c r="G54" s="46" t="s">
        <v>79</v>
      </c>
      <c r="H54" s="47" t="s">
        <v>38</v>
      </c>
      <c r="I54" s="50">
        <v>1780000000</v>
      </c>
      <c r="J54" s="54">
        <f t="shared" si="2"/>
        <v>1780000000</v>
      </c>
      <c r="K54" s="58" t="s">
        <v>39</v>
      </c>
      <c r="L54" s="34" t="s">
        <v>40</v>
      </c>
      <c r="M54" s="35" t="s">
        <v>99</v>
      </c>
    </row>
    <row r="55" spans="1:13" s="36" customFormat="1" ht="24" x14ac:dyDescent="0.25">
      <c r="A55" s="55">
        <v>84130000</v>
      </c>
      <c r="B55" s="56" t="s">
        <v>109</v>
      </c>
      <c r="C55" s="56" t="s">
        <v>114</v>
      </c>
      <c r="D55" s="43" t="s">
        <v>35</v>
      </c>
      <c r="E55" s="52">
        <v>12</v>
      </c>
      <c r="F55" s="45" t="s">
        <v>36</v>
      </c>
      <c r="G55" s="46" t="s">
        <v>79</v>
      </c>
      <c r="H55" s="47" t="s">
        <v>38</v>
      </c>
      <c r="I55" s="50">
        <v>42720000</v>
      </c>
      <c r="J55" s="54">
        <f t="shared" si="2"/>
        <v>512640000</v>
      </c>
      <c r="K55" s="34" t="s">
        <v>39</v>
      </c>
      <c r="L55" s="34" t="s">
        <v>40</v>
      </c>
      <c r="M55" s="35" t="s">
        <v>41</v>
      </c>
    </row>
    <row r="56" spans="1:13" s="41" customFormat="1" x14ac:dyDescent="0.25">
      <c r="A56" s="37"/>
      <c r="B56" s="102" t="s">
        <v>115</v>
      </c>
      <c r="C56" s="103"/>
      <c r="D56" s="103"/>
      <c r="E56" s="103"/>
      <c r="F56" s="103"/>
      <c r="G56" s="103"/>
      <c r="H56" s="103"/>
      <c r="I56" s="104"/>
      <c r="J56" s="38">
        <f>SUM(J57:J71)</f>
        <v>6633356000</v>
      </c>
      <c r="K56" s="39"/>
      <c r="L56" s="39"/>
      <c r="M56" s="40"/>
    </row>
    <row r="57" spans="1:13" s="36" customFormat="1" ht="48" x14ac:dyDescent="0.25">
      <c r="A57" s="25">
        <v>4323261001</v>
      </c>
      <c r="B57" s="25" t="s">
        <v>116</v>
      </c>
      <c r="C57" s="25" t="s">
        <v>117</v>
      </c>
      <c r="D57" s="43" t="s">
        <v>118</v>
      </c>
      <c r="E57" s="52">
        <v>10</v>
      </c>
      <c r="F57" s="45" t="s">
        <v>36</v>
      </c>
      <c r="G57" s="46" t="s">
        <v>79</v>
      </c>
      <c r="H57" s="47" t="s">
        <v>38</v>
      </c>
      <c r="I57" s="50">
        <v>1810000</v>
      </c>
      <c r="J57" s="54">
        <f>+I57*E57</f>
        <v>18100000</v>
      </c>
      <c r="K57" s="34" t="s">
        <v>39</v>
      </c>
      <c r="L57" s="34" t="s">
        <v>40</v>
      </c>
      <c r="M57" s="35" t="s">
        <v>119</v>
      </c>
    </row>
    <row r="58" spans="1:13" s="36" customFormat="1" ht="36" x14ac:dyDescent="0.25">
      <c r="A58" s="25">
        <v>4323261001</v>
      </c>
      <c r="B58" s="25" t="s">
        <v>120</v>
      </c>
      <c r="C58" s="25" t="s">
        <v>121</v>
      </c>
      <c r="D58" s="43" t="s">
        <v>118</v>
      </c>
      <c r="E58" s="52">
        <v>10</v>
      </c>
      <c r="F58" s="45" t="s">
        <v>36</v>
      </c>
      <c r="G58" s="46" t="s">
        <v>79</v>
      </c>
      <c r="H58" s="47" t="s">
        <v>38</v>
      </c>
      <c r="I58" s="50">
        <v>5340000</v>
      </c>
      <c r="J58" s="54">
        <f>+E58*I58</f>
        <v>53400000</v>
      </c>
      <c r="K58" s="34" t="s">
        <v>39</v>
      </c>
      <c r="L58" s="34" t="s">
        <v>40</v>
      </c>
      <c r="M58" s="35" t="s">
        <v>119</v>
      </c>
    </row>
    <row r="59" spans="1:13" s="36" customFormat="1" ht="24" x14ac:dyDescent="0.25">
      <c r="A59" s="55">
        <v>43210000</v>
      </c>
      <c r="B59" s="25" t="s">
        <v>122</v>
      </c>
      <c r="C59" s="25" t="s">
        <v>123</v>
      </c>
      <c r="D59" s="43" t="s">
        <v>83</v>
      </c>
      <c r="E59" s="52">
        <v>1</v>
      </c>
      <c r="F59" s="45" t="s">
        <v>87</v>
      </c>
      <c r="G59" s="46" t="s">
        <v>79</v>
      </c>
      <c r="H59" s="47" t="s">
        <v>38</v>
      </c>
      <c r="I59" s="50">
        <v>5340000</v>
      </c>
      <c r="J59" s="54">
        <f>+I59*E59</f>
        <v>5340000</v>
      </c>
      <c r="K59" s="34" t="s">
        <v>39</v>
      </c>
      <c r="L59" s="34" t="s">
        <v>40</v>
      </c>
      <c r="M59" s="35" t="s">
        <v>124</v>
      </c>
    </row>
    <row r="60" spans="1:13" s="36" customFormat="1" ht="36" x14ac:dyDescent="0.25">
      <c r="A60" s="25">
        <v>43210000</v>
      </c>
      <c r="B60" s="25" t="s">
        <v>122</v>
      </c>
      <c r="C60" s="25" t="s">
        <v>125</v>
      </c>
      <c r="D60" s="43" t="s">
        <v>35</v>
      </c>
      <c r="E60" s="35">
        <v>3</v>
      </c>
      <c r="F60" s="45" t="s">
        <v>36</v>
      </c>
      <c r="G60" s="46" t="s">
        <v>79</v>
      </c>
      <c r="H60" s="47" t="s">
        <v>38</v>
      </c>
      <c r="I60" s="50">
        <v>42428000</v>
      </c>
      <c r="J60" s="54">
        <f>+E60*I60</f>
        <v>127284000</v>
      </c>
      <c r="K60" s="34" t="s">
        <v>39</v>
      </c>
      <c r="L60" s="34" t="s">
        <v>40</v>
      </c>
      <c r="M60" s="35" t="s">
        <v>126</v>
      </c>
    </row>
    <row r="61" spans="1:13" s="36" customFormat="1" ht="24" x14ac:dyDescent="0.25">
      <c r="A61" s="25">
        <v>43210000</v>
      </c>
      <c r="B61" s="25" t="s">
        <v>122</v>
      </c>
      <c r="C61" s="25" t="s">
        <v>127</v>
      </c>
      <c r="D61" s="43" t="s">
        <v>35</v>
      </c>
      <c r="E61" s="52">
        <v>3</v>
      </c>
      <c r="F61" s="45" t="s">
        <v>87</v>
      </c>
      <c r="G61" s="46" t="s">
        <v>79</v>
      </c>
      <c r="H61" s="47" t="s">
        <v>38</v>
      </c>
      <c r="I61" s="50">
        <v>5500000</v>
      </c>
      <c r="J61" s="54">
        <f t="shared" ref="J61:J71" si="3">+I61*E61</f>
        <v>16500000</v>
      </c>
      <c r="K61" s="34" t="s">
        <v>39</v>
      </c>
      <c r="L61" s="34" t="s">
        <v>40</v>
      </c>
      <c r="M61" s="35" t="s">
        <v>126</v>
      </c>
    </row>
    <row r="62" spans="1:13" s="36" customFormat="1" ht="24" x14ac:dyDescent="0.25">
      <c r="A62" s="25">
        <v>81161700</v>
      </c>
      <c r="B62" s="25" t="s">
        <v>128</v>
      </c>
      <c r="C62" s="25" t="s">
        <v>129</v>
      </c>
      <c r="D62" s="43" t="s">
        <v>35</v>
      </c>
      <c r="E62" s="52">
        <v>12</v>
      </c>
      <c r="F62" s="45" t="s">
        <v>36</v>
      </c>
      <c r="G62" s="46" t="s">
        <v>79</v>
      </c>
      <c r="H62" s="47" t="s">
        <v>38</v>
      </c>
      <c r="I62" s="50">
        <v>4450000</v>
      </c>
      <c r="J62" s="54">
        <f t="shared" si="3"/>
        <v>53400000</v>
      </c>
      <c r="K62" s="34" t="s">
        <v>39</v>
      </c>
      <c r="L62" s="34" t="s">
        <v>40</v>
      </c>
      <c r="M62" s="35" t="s">
        <v>126</v>
      </c>
    </row>
    <row r="63" spans="1:13" s="36" customFormat="1" ht="48" x14ac:dyDescent="0.25">
      <c r="A63" s="137">
        <v>83111507</v>
      </c>
      <c r="B63" s="144" t="s">
        <v>233</v>
      </c>
      <c r="C63" s="144" t="s">
        <v>234</v>
      </c>
      <c r="D63" s="138" t="s">
        <v>230</v>
      </c>
      <c r="E63" s="139">
        <v>3</v>
      </c>
      <c r="F63" s="140" t="s">
        <v>36</v>
      </c>
      <c r="G63" s="141" t="s">
        <v>79</v>
      </c>
      <c r="H63" s="138" t="s">
        <v>38</v>
      </c>
      <c r="I63" s="142">
        <v>1800000000</v>
      </c>
      <c r="J63" s="142">
        <f>+I63*E63</f>
        <v>5400000000</v>
      </c>
      <c r="K63" s="143" t="s">
        <v>39</v>
      </c>
      <c r="L63" s="143" t="s">
        <v>40</v>
      </c>
      <c r="M63" s="139" t="s">
        <v>124</v>
      </c>
    </row>
    <row r="64" spans="1:13" s="36" customFormat="1" ht="24" x14ac:dyDescent="0.25">
      <c r="A64" s="25">
        <v>43210000</v>
      </c>
      <c r="B64" s="25" t="s">
        <v>122</v>
      </c>
      <c r="C64" s="25" t="s">
        <v>130</v>
      </c>
      <c r="D64" s="43" t="s">
        <v>83</v>
      </c>
      <c r="E64" s="52">
        <v>1</v>
      </c>
      <c r="F64" s="45" t="s">
        <v>87</v>
      </c>
      <c r="G64" s="46" t="s">
        <v>79</v>
      </c>
      <c r="H64" s="47" t="s">
        <v>38</v>
      </c>
      <c r="I64" s="50">
        <v>1424000</v>
      </c>
      <c r="J64" s="59">
        <f>+I64*E64</f>
        <v>1424000</v>
      </c>
      <c r="K64" s="34" t="s">
        <v>39</v>
      </c>
      <c r="L64" s="34" t="s">
        <v>40</v>
      </c>
      <c r="M64" s="35" t="s">
        <v>126</v>
      </c>
    </row>
    <row r="65" spans="1:13" s="60" customFormat="1" ht="36" x14ac:dyDescent="0.25">
      <c r="A65" s="25">
        <v>4323261005</v>
      </c>
      <c r="B65" s="25" t="s">
        <v>131</v>
      </c>
      <c r="C65" s="25" t="s">
        <v>132</v>
      </c>
      <c r="D65" s="43" t="s">
        <v>118</v>
      </c>
      <c r="E65" s="52">
        <v>12</v>
      </c>
      <c r="F65" s="45" t="s">
        <v>36</v>
      </c>
      <c r="G65" s="46" t="s">
        <v>79</v>
      </c>
      <c r="H65" s="47" t="s">
        <v>38</v>
      </c>
      <c r="I65" s="50">
        <v>5785000</v>
      </c>
      <c r="J65" s="54">
        <f>+I65*E65</f>
        <v>69420000</v>
      </c>
      <c r="K65" s="34" t="s">
        <v>39</v>
      </c>
      <c r="L65" s="34" t="s">
        <v>40</v>
      </c>
      <c r="M65" s="35" t="s">
        <v>119</v>
      </c>
    </row>
    <row r="66" spans="1:13" s="36" customFormat="1" ht="36" x14ac:dyDescent="0.25">
      <c r="A66" s="25">
        <v>4323261005</v>
      </c>
      <c r="B66" s="25" t="s">
        <v>133</v>
      </c>
      <c r="C66" s="25" t="s">
        <v>134</v>
      </c>
      <c r="D66" s="43" t="s">
        <v>118</v>
      </c>
      <c r="E66" s="52">
        <v>1</v>
      </c>
      <c r="F66" s="45" t="s">
        <v>36</v>
      </c>
      <c r="G66" s="46" t="s">
        <v>79</v>
      </c>
      <c r="H66" s="47" t="s">
        <v>38</v>
      </c>
      <c r="I66" s="50">
        <v>222500000</v>
      </c>
      <c r="J66" s="54">
        <f>+I66*E66</f>
        <v>222500000</v>
      </c>
      <c r="K66" s="34" t="s">
        <v>39</v>
      </c>
      <c r="L66" s="34" t="s">
        <v>40</v>
      </c>
      <c r="M66" s="35" t="s">
        <v>119</v>
      </c>
    </row>
    <row r="67" spans="1:13" s="36" customFormat="1" ht="36" x14ac:dyDescent="0.25">
      <c r="A67" s="25">
        <v>4323261005</v>
      </c>
      <c r="B67" s="25" t="s">
        <v>131</v>
      </c>
      <c r="C67" s="56" t="s">
        <v>135</v>
      </c>
      <c r="D67" s="43" t="s">
        <v>35</v>
      </c>
      <c r="E67" s="35">
        <v>12</v>
      </c>
      <c r="F67" s="45" t="s">
        <v>36</v>
      </c>
      <c r="G67" s="46" t="s">
        <v>79</v>
      </c>
      <c r="H67" s="47" t="s">
        <v>38</v>
      </c>
      <c r="I67" s="50">
        <v>5020000</v>
      </c>
      <c r="J67" s="54">
        <f t="shared" si="3"/>
        <v>60240000</v>
      </c>
      <c r="K67" s="34" t="s">
        <v>39</v>
      </c>
      <c r="L67" s="34" t="s">
        <v>40</v>
      </c>
      <c r="M67" s="35" t="s">
        <v>119</v>
      </c>
    </row>
    <row r="68" spans="1:13" s="36" customFormat="1" ht="36" x14ac:dyDescent="0.25">
      <c r="A68" s="25">
        <v>4323261005</v>
      </c>
      <c r="B68" s="25" t="s">
        <v>131</v>
      </c>
      <c r="C68" s="56" t="s">
        <v>136</v>
      </c>
      <c r="D68" s="43" t="s">
        <v>35</v>
      </c>
      <c r="E68" s="35">
        <v>1</v>
      </c>
      <c r="F68" s="45" t="s">
        <v>36</v>
      </c>
      <c r="G68" s="46" t="s">
        <v>79</v>
      </c>
      <c r="H68" s="47" t="s">
        <v>38</v>
      </c>
      <c r="I68" s="50">
        <v>71200000</v>
      </c>
      <c r="J68" s="54">
        <f t="shared" si="3"/>
        <v>71200000</v>
      </c>
      <c r="K68" s="34" t="s">
        <v>39</v>
      </c>
      <c r="L68" s="34" t="s">
        <v>40</v>
      </c>
      <c r="M68" s="35" t="s">
        <v>119</v>
      </c>
    </row>
    <row r="69" spans="1:13" s="60" customFormat="1" ht="46.5" customHeight="1" x14ac:dyDescent="0.25">
      <c r="A69" s="25">
        <v>4323261005</v>
      </c>
      <c r="B69" s="25" t="s">
        <v>131</v>
      </c>
      <c r="C69" s="56" t="s">
        <v>137</v>
      </c>
      <c r="D69" s="43" t="s">
        <v>35</v>
      </c>
      <c r="E69" s="35">
        <v>1</v>
      </c>
      <c r="F69" s="45" t="s">
        <v>36</v>
      </c>
      <c r="G69" s="46" t="s">
        <v>79</v>
      </c>
      <c r="H69" s="47" t="s">
        <v>38</v>
      </c>
      <c r="I69" s="50">
        <v>442700000</v>
      </c>
      <c r="J69" s="54">
        <f t="shared" si="3"/>
        <v>442700000</v>
      </c>
      <c r="K69" s="34" t="s">
        <v>39</v>
      </c>
      <c r="L69" s="34" t="s">
        <v>40</v>
      </c>
      <c r="M69" s="35" t="s">
        <v>119</v>
      </c>
    </row>
    <row r="70" spans="1:13" s="36" customFormat="1" ht="41.25" customHeight="1" x14ac:dyDescent="0.25">
      <c r="A70" s="25">
        <v>4323261005</v>
      </c>
      <c r="B70" s="25" t="s">
        <v>131</v>
      </c>
      <c r="C70" s="56" t="s">
        <v>138</v>
      </c>
      <c r="D70" s="43" t="s">
        <v>35</v>
      </c>
      <c r="E70" s="35">
        <v>12</v>
      </c>
      <c r="F70" s="45" t="s">
        <v>36</v>
      </c>
      <c r="G70" s="46" t="s">
        <v>79</v>
      </c>
      <c r="H70" s="47" t="s">
        <v>38</v>
      </c>
      <c r="I70" s="50">
        <v>4450000</v>
      </c>
      <c r="J70" s="54">
        <f t="shared" si="3"/>
        <v>53400000</v>
      </c>
      <c r="K70" s="34" t="s">
        <v>39</v>
      </c>
      <c r="L70" s="34" t="s">
        <v>40</v>
      </c>
      <c r="M70" s="35" t="s">
        <v>119</v>
      </c>
    </row>
    <row r="71" spans="1:13" s="36" customFormat="1" ht="36" x14ac:dyDescent="0.25">
      <c r="A71" s="25">
        <v>4323261005</v>
      </c>
      <c r="B71" s="25" t="s">
        <v>131</v>
      </c>
      <c r="C71" s="56" t="s">
        <v>139</v>
      </c>
      <c r="D71" s="43" t="s">
        <v>35</v>
      </c>
      <c r="E71" s="35">
        <v>12</v>
      </c>
      <c r="F71" s="45" t="s">
        <v>36</v>
      </c>
      <c r="G71" s="46" t="s">
        <v>79</v>
      </c>
      <c r="H71" s="47" t="s">
        <v>38</v>
      </c>
      <c r="I71" s="50">
        <v>3204000</v>
      </c>
      <c r="J71" s="54">
        <f t="shared" si="3"/>
        <v>38448000</v>
      </c>
      <c r="K71" s="34" t="s">
        <v>39</v>
      </c>
      <c r="L71" s="34" t="s">
        <v>40</v>
      </c>
      <c r="M71" s="35" t="s">
        <v>80</v>
      </c>
    </row>
    <row r="72" spans="1:13" s="41" customFormat="1" x14ac:dyDescent="0.25">
      <c r="A72" s="37"/>
      <c r="B72" s="102" t="s">
        <v>140</v>
      </c>
      <c r="C72" s="103"/>
      <c r="D72" s="103"/>
      <c r="E72" s="103"/>
      <c r="F72" s="103"/>
      <c r="G72" s="103"/>
      <c r="H72" s="103"/>
      <c r="I72" s="104" t="e">
        <v>#DIV/0!</v>
      </c>
      <c r="J72" s="38">
        <f>SUM(J73:J74)</f>
        <v>1370400000</v>
      </c>
      <c r="K72" s="39"/>
      <c r="L72" s="39"/>
      <c r="M72" s="40"/>
    </row>
    <row r="73" spans="1:13" s="36" customFormat="1" ht="40.5" x14ac:dyDescent="0.25">
      <c r="A73" s="25">
        <v>72100000</v>
      </c>
      <c r="B73" s="25" t="s">
        <v>141</v>
      </c>
      <c r="C73" s="45" t="s">
        <v>142</v>
      </c>
      <c r="D73" s="43" t="s">
        <v>35</v>
      </c>
      <c r="E73" s="52">
        <v>12</v>
      </c>
      <c r="F73" s="53" t="s">
        <v>36</v>
      </c>
      <c r="G73" s="46" t="s">
        <v>143</v>
      </c>
      <c r="H73" s="47" t="s">
        <v>38</v>
      </c>
      <c r="I73" s="50">
        <v>96400000</v>
      </c>
      <c r="J73" s="54">
        <f>+I73*E73</f>
        <v>1156800000</v>
      </c>
      <c r="K73" s="34" t="s">
        <v>39</v>
      </c>
      <c r="L73" s="34" t="s">
        <v>40</v>
      </c>
      <c r="M73" s="35" t="s">
        <v>96</v>
      </c>
    </row>
    <row r="74" spans="1:13" s="36" customFormat="1" ht="36" x14ac:dyDescent="0.25">
      <c r="A74" s="25">
        <v>72100000</v>
      </c>
      <c r="B74" s="25" t="s">
        <v>144</v>
      </c>
      <c r="C74" s="45" t="s">
        <v>145</v>
      </c>
      <c r="D74" s="43" t="s">
        <v>35</v>
      </c>
      <c r="E74" s="52">
        <v>12</v>
      </c>
      <c r="F74" s="45" t="s">
        <v>36</v>
      </c>
      <c r="G74" s="46" t="s">
        <v>79</v>
      </c>
      <c r="H74" s="47" t="s">
        <v>38</v>
      </c>
      <c r="I74" s="50">
        <v>17800000</v>
      </c>
      <c r="J74" s="54">
        <f>+I74*E74</f>
        <v>213600000</v>
      </c>
      <c r="K74" s="34" t="s">
        <v>39</v>
      </c>
      <c r="L74" s="34" t="s">
        <v>40</v>
      </c>
      <c r="M74" s="35" t="s">
        <v>96</v>
      </c>
    </row>
    <row r="75" spans="1:13" s="41" customFormat="1" x14ac:dyDescent="0.25">
      <c r="A75" s="37"/>
      <c r="B75" s="102" t="s">
        <v>146</v>
      </c>
      <c r="C75" s="103"/>
      <c r="D75" s="103"/>
      <c r="E75" s="103"/>
      <c r="F75" s="103"/>
      <c r="G75" s="103"/>
      <c r="H75" s="103"/>
      <c r="I75" s="104" t="e">
        <v>#DIV/0!</v>
      </c>
      <c r="J75" s="38">
        <f>SUM(J76:J79)</f>
        <v>5553600000</v>
      </c>
      <c r="K75" s="39"/>
      <c r="L75" s="39"/>
      <c r="M75" s="40"/>
    </row>
    <row r="76" spans="1:13" s="36" customFormat="1" ht="36" x14ac:dyDescent="0.25">
      <c r="A76" s="25">
        <v>56000000</v>
      </c>
      <c r="B76" s="42" t="s">
        <v>147</v>
      </c>
      <c r="C76" s="45" t="s">
        <v>148</v>
      </c>
      <c r="D76" s="43" t="s">
        <v>35</v>
      </c>
      <c r="E76" s="52">
        <v>12</v>
      </c>
      <c r="F76" s="45" t="s">
        <v>36</v>
      </c>
      <c r="G76" s="46" t="s">
        <v>79</v>
      </c>
      <c r="H76" s="47" t="s">
        <v>38</v>
      </c>
      <c r="I76" s="50">
        <v>48950000</v>
      </c>
      <c r="J76" s="54">
        <f>+I76*E76</f>
        <v>587400000</v>
      </c>
      <c r="K76" s="34" t="s">
        <v>39</v>
      </c>
      <c r="L76" s="34" t="s">
        <v>40</v>
      </c>
      <c r="M76" s="35" t="s">
        <v>96</v>
      </c>
    </row>
    <row r="77" spans="1:13" s="36" customFormat="1" ht="48" x14ac:dyDescent="0.25">
      <c r="A77" s="25">
        <v>80131505</v>
      </c>
      <c r="B77" s="53" t="s">
        <v>149</v>
      </c>
      <c r="C77" s="53" t="s">
        <v>150</v>
      </c>
      <c r="D77" s="43" t="s">
        <v>35</v>
      </c>
      <c r="E77" s="52">
        <v>12</v>
      </c>
      <c r="F77" s="45" t="s">
        <v>36</v>
      </c>
      <c r="G77" s="46" t="s">
        <v>143</v>
      </c>
      <c r="H77" s="47" t="s">
        <v>38</v>
      </c>
      <c r="I77" s="50">
        <v>338200000</v>
      </c>
      <c r="J77" s="54">
        <f>+I77*E77</f>
        <v>4058400000</v>
      </c>
      <c r="K77" s="34" t="s">
        <v>39</v>
      </c>
      <c r="L77" s="34" t="s">
        <v>40</v>
      </c>
      <c r="M77" s="35" t="s">
        <v>96</v>
      </c>
    </row>
    <row r="78" spans="1:13" s="36" customFormat="1" ht="48" x14ac:dyDescent="0.25">
      <c r="A78" s="25">
        <v>80131505</v>
      </c>
      <c r="B78" s="53" t="s">
        <v>149</v>
      </c>
      <c r="C78" s="53" t="s">
        <v>151</v>
      </c>
      <c r="D78" s="43" t="s">
        <v>35</v>
      </c>
      <c r="E78" s="52">
        <v>12</v>
      </c>
      <c r="F78" s="45" t="s">
        <v>36</v>
      </c>
      <c r="G78" s="46" t="s">
        <v>79</v>
      </c>
      <c r="H78" s="47" t="s">
        <v>38</v>
      </c>
      <c r="I78" s="50">
        <v>22250000</v>
      </c>
      <c r="J78" s="54">
        <f t="shared" ref="J78" si="4">+I78*E78</f>
        <v>267000000</v>
      </c>
      <c r="K78" s="34" t="s">
        <v>39</v>
      </c>
      <c r="L78" s="34" t="s">
        <v>40</v>
      </c>
      <c r="M78" s="35" t="s">
        <v>96</v>
      </c>
    </row>
    <row r="79" spans="1:13" s="36" customFormat="1" ht="48" x14ac:dyDescent="0.25">
      <c r="A79" s="25">
        <v>80131505</v>
      </c>
      <c r="B79" s="53" t="s">
        <v>149</v>
      </c>
      <c r="C79" s="53" t="s">
        <v>152</v>
      </c>
      <c r="D79" s="43" t="s">
        <v>35</v>
      </c>
      <c r="E79" s="52">
        <v>9</v>
      </c>
      <c r="F79" s="45" t="s">
        <v>36</v>
      </c>
      <c r="G79" s="46" t="s">
        <v>143</v>
      </c>
      <c r="H79" s="47" t="s">
        <v>38</v>
      </c>
      <c r="I79" s="50">
        <v>71200000</v>
      </c>
      <c r="J79" s="54">
        <f>+I79*E79</f>
        <v>640800000</v>
      </c>
      <c r="K79" s="34" t="s">
        <v>39</v>
      </c>
      <c r="L79" s="34" t="s">
        <v>40</v>
      </c>
      <c r="M79" s="35" t="s">
        <v>96</v>
      </c>
    </row>
    <row r="80" spans="1:13" s="41" customFormat="1" x14ac:dyDescent="0.25">
      <c r="A80" s="37"/>
      <c r="B80" s="102" t="s">
        <v>153</v>
      </c>
      <c r="C80" s="103"/>
      <c r="D80" s="103"/>
      <c r="E80" s="103"/>
      <c r="F80" s="103"/>
      <c r="G80" s="103"/>
      <c r="H80" s="103"/>
      <c r="I80" s="104" t="e">
        <v>#DIV/0!</v>
      </c>
      <c r="J80" s="38">
        <f>SUM(J81:J89)</f>
        <v>1030440000</v>
      </c>
      <c r="K80" s="39"/>
      <c r="L80" s="39"/>
      <c r="M80" s="40"/>
    </row>
    <row r="81" spans="1:13" s="36" customFormat="1" ht="60" x14ac:dyDescent="0.25">
      <c r="A81" s="25">
        <v>9314150602</v>
      </c>
      <c r="B81" s="42" t="s">
        <v>154</v>
      </c>
      <c r="C81" s="42" t="s">
        <v>155</v>
      </c>
      <c r="D81" s="43" t="s">
        <v>35</v>
      </c>
      <c r="E81" s="52">
        <v>11</v>
      </c>
      <c r="F81" s="45" t="s">
        <v>36</v>
      </c>
      <c r="G81" s="46" t="s">
        <v>79</v>
      </c>
      <c r="H81" s="47" t="s">
        <v>38</v>
      </c>
      <c r="I81" s="50">
        <v>55000000</v>
      </c>
      <c r="J81" s="54">
        <f>+I81*E81</f>
        <v>605000000</v>
      </c>
      <c r="K81" s="34" t="s">
        <v>39</v>
      </c>
      <c r="L81" s="34" t="s">
        <v>40</v>
      </c>
      <c r="M81" s="35" t="s">
        <v>156</v>
      </c>
    </row>
    <row r="82" spans="1:13" s="36" customFormat="1" ht="24" x14ac:dyDescent="0.25">
      <c r="A82" s="25">
        <v>46180000</v>
      </c>
      <c r="B82" s="42" t="s">
        <v>157</v>
      </c>
      <c r="C82" s="42" t="s">
        <v>158</v>
      </c>
      <c r="D82" s="43" t="s">
        <v>35</v>
      </c>
      <c r="E82" s="52">
        <v>12</v>
      </c>
      <c r="F82" s="45"/>
      <c r="G82" s="46" t="s">
        <v>79</v>
      </c>
      <c r="H82" s="47" t="s">
        <v>38</v>
      </c>
      <c r="I82" s="50">
        <v>6675000</v>
      </c>
      <c r="J82" s="54">
        <f>+I82*E82</f>
        <v>80100000</v>
      </c>
      <c r="K82" s="34" t="s">
        <v>39</v>
      </c>
      <c r="L82" s="34" t="s">
        <v>40</v>
      </c>
      <c r="M82" s="35" t="s">
        <v>90</v>
      </c>
    </row>
    <row r="83" spans="1:13" s="36" customFormat="1" ht="48" x14ac:dyDescent="0.25">
      <c r="A83" s="25">
        <v>9314150603</v>
      </c>
      <c r="B83" s="42" t="s">
        <v>159</v>
      </c>
      <c r="C83" s="42" t="s">
        <v>160</v>
      </c>
      <c r="D83" s="43" t="s">
        <v>83</v>
      </c>
      <c r="E83" s="52">
        <v>10</v>
      </c>
      <c r="F83" s="45" t="s">
        <v>36</v>
      </c>
      <c r="G83" s="46" t="s">
        <v>79</v>
      </c>
      <c r="H83" s="47" t="s">
        <v>38</v>
      </c>
      <c r="I83" s="50">
        <v>10680000</v>
      </c>
      <c r="J83" s="54">
        <f>+I83*E83</f>
        <v>106800000</v>
      </c>
      <c r="K83" s="34" t="s">
        <v>39</v>
      </c>
      <c r="L83" s="34" t="s">
        <v>40</v>
      </c>
      <c r="M83" s="35" t="s">
        <v>161</v>
      </c>
    </row>
    <row r="84" spans="1:13" s="36" customFormat="1" ht="84" x14ac:dyDescent="0.25">
      <c r="A84" s="25">
        <v>80141902</v>
      </c>
      <c r="B84" s="42" t="s">
        <v>162</v>
      </c>
      <c r="C84" s="42" t="s">
        <v>163</v>
      </c>
      <c r="D84" s="43" t="s">
        <v>164</v>
      </c>
      <c r="E84" s="52">
        <v>8</v>
      </c>
      <c r="F84" s="53" t="s">
        <v>36</v>
      </c>
      <c r="G84" s="46" t="s">
        <v>79</v>
      </c>
      <c r="H84" s="47" t="s">
        <v>38</v>
      </c>
      <c r="I84" s="50">
        <v>3330000</v>
      </c>
      <c r="J84" s="54">
        <f t="shared" ref="J84:J85" si="5">+I84*E84</f>
        <v>26640000</v>
      </c>
      <c r="K84" s="34" t="s">
        <v>39</v>
      </c>
      <c r="L84" s="34" t="s">
        <v>40</v>
      </c>
      <c r="M84" s="35" t="s">
        <v>80</v>
      </c>
    </row>
    <row r="85" spans="1:13" s="36" customFormat="1" ht="48" x14ac:dyDescent="0.25">
      <c r="A85" s="25">
        <v>9314150603</v>
      </c>
      <c r="B85" s="42" t="s">
        <v>159</v>
      </c>
      <c r="C85" s="42" t="s">
        <v>165</v>
      </c>
      <c r="D85" s="43" t="s">
        <v>35</v>
      </c>
      <c r="E85" s="52">
        <v>1</v>
      </c>
      <c r="F85" s="53" t="s">
        <v>36</v>
      </c>
      <c r="G85" s="46" t="s">
        <v>79</v>
      </c>
      <c r="H85" s="47" t="s">
        <v>38</v>
      </c>
      <c r="I85" s="50">
        <v>22250000</v>
      </c>
      <c r="J85" s="54">
        <f t="shared" si="5"/>
        <v>22250000</v>
      </c>
      <c r="K85" s="34" t="s">
        <v>39</v>
      </c>
      <c r="L85" s="34" t="s">
        <v>40</v>
      </c>
      <c r="M85" s="35" t="s">
        <v>166</v>
      </c>
    </row>
    <row r="86" spans="1:13" s="36" customFormat="1" ht="96" x14ac:dyDescent="0.25">
      <c r="A86" s="25">
        <v>80141902</v>
      </c>
      <c r="B86" s="42" t="s">
        <v>167</v>
      </c>
      <c r="C86" s="42" t="s">
        <v>168</v>
      </c>
      <c r="D86" s="43" t="s">
        <v>169</v>
      </c>
      <c r="E86" s="52">
        <v>1</v>
      </c>
      <c r="F86" s="45" t="s">
        <v>36</v>
      </c>
      <c r="G86" s="46" t="s">
        <v>79</v>
      </c>
      <c r="H86" s="47" t="s">
        <v>38</v>
      </c>
      <c r="I86" s="50">
        <v>25000000</v>
      </c>
      <c r="J86" s="54">
        <f>+I86*E86</f>
        <v>25000000</v>
      </c>
      <c r="K86" s="34" t="s">
        <v>39</v>
      </c>
      <c r="L86" s="34" t="s">
        <v>40</v>
      </c>
      <c r="M86" s="35" t="s">
        <v>90</v>
      </c>
    </row>
    <row r="87" spans="1:13" s="36" customFormat="1" ht="72" x14ac:dyDescent="0.25">
      <c r="A87" s="25">
        <v>80141902</v>
      </c>
      <c r="B87" s="42" t="s">
        <v>170</v>
      </c>
      <c r="C87" s="42" t="s">
        <v>171</v>
      </c>
      <c r="D87" s="43" t="s">
        <v>35</v>
      </c>
      <c r="E87" s="52">
        <v>5</v>
      </c>
      <c r="F87" s="45" t="s">
        <v>36</v>
      </c>
      <c r="G87" s="46" t="s">
        <v>79</v>
      </c>
      <c r="H87" s="47" t="s">
        <v>38</v>
      </c>
      <c r="I87" s="50">
        <v>6230000</v>
      </c>
      <c r="J87" s="54">
        <f>+I87*E87</f>
        <v>31150000</v>
      </c>
      <c r="K87" s="34" t="s">
        <v>39</v>
      </c>
      <c r="L87" s="34" t="s">
        <v>40</v>
      </c>
      <c r="M87" s="35" t="s">
        <v>41</v>
      </c>
    </row>
    <row r="88" spans="1:13" s="36" customFormat="1" ht="24" x14ac:dyDescent="0.25">
      <c r="A88" s="25">
        <v>50190000</v>
      </c>
      <c r="B88" s="42" t="s">
        <v>172</v>
      </c>
      <c r="C88" s="42" t="s">
        <v>173</v>
      </c>
      <c r="D88" s="43" t="s">
        <v>35</v>
      </c>
      <c r="E88" s="52">
        <v>12</v>
      </c>
      <c r="F88" s="45" t="s">
        <v>36</v>
      </c>
      <c r="G88" s="46" t="s">
        <v>79</v>
      </c>
      <c r="H88" s="47" t="s">
        <v>38</v>
      </c>
      <c r="I88" s="50">
        <v>6675000</v>
      </c>
      <c r="J88" s="54">
        <f>+I88*E88</f>
        <v>80100000</v>
      </c>
      <c r="K88" s="34" t="s">
        <v>39</v>
      </c>
      <c r="L88" s="34" t="s">
        <v>40</v>
      </c>
      <c r="M88" s="35" t="s">
        <v>96</v>
      </c>
    </row>
    <row r="89" spans="1:13" s="36" customFormat="1" ht="48" x14ac:dyDescent="0.25">
      <c r="A89" s="25">
        <v>9314150603</v>
      </c>
      <c r="B89" s="42" t="s">
        <v>159</v>
      </c>
      <c r="C89" s="61" t="s">
        <v>174</v>
      </c>
      <c r="D89" s="43" t="s">
        <v>35</v>
      </c>
      <c r="E89" s="52">
        <v>4</v>
      </c>
      <c r="F89" s="45" t="s">
        <v>36</v>
      </c>
      <c r="G89" s="46" t="s">
        <v>79</v>
      </c>
      <c r="H89" s="47" t="s">
        <v>38</v>
      </c>
      <c r="I89" s="50">
        <v>13350000</v>
      </c>
      <c r="J89" s="54">
        <f>+I89*E89</f>
        <v>53400000</v>
      </c>
      <c r="K89" s="34" t="s">
        <v>39</v>
      </c>
      <c r="L89" s="34" t="s">
        <v>40</v>
      </c>
      <c r="M89" s="35" t="s">
        <v>124</v>
      </c>
    </row>
    <row r="90" spans="1:13" s="41" customFormat="1" x14ac:dyDescent="0.25">
      <c r="A90" s="37"/>
      <c r="B90" s="102" t="s">
        <v>175</v>
      </c>
      <c r="C90" s="103"/>
      <c r="D90" s="103"/>
      <c r="E90" s="103"/>
      <c r="F90" s="103"/>
      <c r="G90" s="103"/>
      <c r="H90" s="103"/>
      <c r="I90" s="104" t="e">
        <v>#DIV/0!</v>
      </c>
      <c r="J90" s="38">
        <f>SUM(J91:J99)</f>
        <v>1726791304</v>
      </c>
      <c r="K90" s="39"/>
      <c r="L90" s="39"/>
      <c r="M90" s="40"/>
    </row>
    <row r="91" spans="1:13" s="36" customFormat="1" ht="132" x14ac:dyDescent="0.25">
      <c r="A91" s="25">
        <v>55120000</v>
      </c>
      <c r="B91" s="42" t="s">
        <v>176</v>
      </c>
      <c r="C91" s="61" t="s">
        <v>177</v>
      </c>
      <c r="D91" s="43" t="s">
        <v>35</v>
      </c>
      <c r="E91" s="35">
        <v>12</v>
      </c>
      <c r="F91" s="45" t="s">
        <v>36</v>
      </c>
      <c r="G91" s="46" t="s">
        <v>79</v>
      </c>
      <c r="H91" s="47" t="s">
        <v>38</v>
      </c>
      <c r="I91" s="50">
        <v>43800000</v>
      </c>
      <c r="J91" s="54">
        <f>I91*E91</f>
        <v>525600000</v>
      </c>
      <c r="K91" s="34" t="s">
        <v>39</v>
      </c>
      <c r="L91" s="34" t="s">
        <v>40</v>
      </c>
      <c r="M91" s="35" t="s">
        <v>126</v>
      </c>
    </row>
    <row r="92" spans="1:13" s="36" customFormat="1" ht="64.5" customHeight="1" x14ac:dyDescent="0.25">
      <c r="A92" s="55">
        <v>55120000</v>
      </c>
      <c r="B92" s="25" t="s">
        <v>176</v>
      </c>
      <c r="C92" s="25" t="s">
        <v>178</v>
      </c>
      <c r="D92" s="43" t="s">
        <v>35</v>
      </c>
      <c r="E92" s="35">
        <v>12</v>
      </c>
      <c r="F92" s="45" t="s">
        <v>36</v>
      </c>
      <c r="G92" s="46" t="s">
        <v>79</v>
      </c>
      <c r="H92" s="47" t="s">
        <v>38</v>
      </c>
      <c r="I92" s="50">
        <v>7120000</v>
      </c>
      <c r="J92" s="54">
        <f>+I92*E92</f>
        <v>85440000</v>
      </c>
      <c r="K92" s="34" t="s">
        <v>39</v>
      </c>
      <c r="L92" s="34" t="s">
        <v>40</v>
      </c>
      <c r="M92" s="35" t="s">
        <v>126</v>
      </c>
    </row>
    <row r="93" spans="1:13" s="60" customFormat="1" ht="148.5" customHeight="1" x14ac:dyDescent="0.25">
      <c r="A93" s="25">
        <v>55000000</v>
      </c>
      <c r="B93" s="53" t="s">
        <v>179</v>
      </c>
      <c r="C93" s="25" t="s">
        <v>180</v>
      </c>
      <c r="D93" s="43" t="s">
        <v>35</v>
      </c>
      <c r="E93" s="35">
        <v>12</v>
      </c>
      <c r="F93" s="45" t="s">
        <v>36</v>
      </c>
      <c r="G93" s="46" t="s">
        <v>79</v>
      </c>
      <c r="H93" s="47" t="s">
        <v>38</v>
      </c>
      <c r="I93" s="50">
        <v>36288525.333333336</v>
      </c>
      <c r="J93" s="54">
        <f t="shared" ref="J93:J94" si="6">+E93*I93</f>
        <v>435462304</v>
      </c>
      <c r="K93" s="62" t="s">
        <v>39</v>
      </c>
      <c r="L93" s="62" t="s">
        <v>40</v>
      </c>
      <c r="M93" s="35" t="s">
        <v>126</v>
      </c>
    </row>
    <row r="94" spans="1:13" s="60" customFormat="1" ht="72" x14ac:dyDescent="0.25">
      <c r="A94" s="25">
        <v>55000000</v>
      </c>
      <c r="B94" s="53" t="s">
        <v>179</v>
      </c>
      <c r="C94" s="25" t="s">
        <v>181</v>
      </c>
      <c r="D94" s="43" t="s">
        <v>35</v>
      </c>
      <c r="E94" s="35">
        <v>12</v>
      </c>
      <c r="F94" s="45" t="s">
        <v>36</v>
      </c>
      <c r="G94" s="46" t="s">
        <v>79</v>
      </c>
      <c r="H94" s="47" t="s">
        <v>38</v>
      </c>
      <c r="I94" s="50">
        <v>13372083.333333334</v>
      </c>
      <c r="J94" s="54">
        <f t="shared" si="6"/>
        <v>160465000</v>
      </c>
      <c r="K94" s="62" t="s">
        <v>39</v>
      </c>
      <c r="L94" s="62" t="s">
        <v>40</v>
      </c>
      <c r="M94" s="35" t="s">
        <v>126</v>
      </c>
    </row>
    <row r="95" spans="1:13" s="36" customFormat="1" ht="60" x14ac:dyDescent="0.25">
      <c r="A95" s="25">
        <v>82100000</v>
      </c>
      <c r="B95" s="25" t="s">
        <v>182</v>
      </c>
      <c r="C95" s="25" t="s">
        <v>183</v>
      </c>
      <c r="D95" s="43" t="s">
        <v>35</v>
      </c>
      <c r="E95" s="52">
        <v>12</v>
      </c>
      <c r="F95" s="45" t="s">
        <v>36</v>
      </c>
      <c r="G95" s="46" t="s">
        <v>79</v>
      </c>
      <c r="H95" s="47" t="s">
        <v>38</v>
      </c>
      <c r="I95" s="50">
        <v>31150000</v>
      </c>
      <c r="J95" s="54">
        <f>+E95*I95</f>
        <v>373800000</v>
      </c>
      <c r="K95" s="34" t="s">
        <v>39</v>
      </c>
      <c r="L95" s="34" t="s">
        <v>40</v>
      </c>
      <c r="M95" s="35" t="s">
        <v>126</v>
      </c>
    </row>
    <row r="96" spans="1:13" s="36" customFormat="1" ht="120" x14ac:dyDescent="0.25">
      <c r="A96" s="25">
        <v>82100000</v>
      </c>
      <c r="B96" s="25" t="s">
        <v>184</v>
      </c>
      <c r="C96" s="25" t="s">
        <v>185</v>
      </c>
      <c r="D96" s="43" t="s">
        <v>35</v>
      </c>
      <c r="E96" s="52">
        <v>12</v>
      </c>
      <c r="F96" s="45" t="s">
        <v>36</v>
      </c>
      <c r="G96" s="46" t="s">
        <v>79</v>
      </c>
      <c r="H96" s="47" t="s">
        <v>38</v>
      </c>
      <c r="I96" s="50">
        <v>4450000</v>
      </c>
      <c r="J96" s="54">
        <f>+E96*I96</f>
        <v>53400000</v>
      </c>
      <c r="K96" s="34" t="s">
        <v>39</v>
      </c>
      <c r="L96" s="34" t="s">
        <v>40</v>
      </c>
      <c r="M96" s="35" t="s">
        <v>126</v>
      </c>
    </row>
    <row r="97" spans="1:13" s="36" customFormat="1" ht="76.5" customHeight="1" x14ac:dyDescent="0.25">
      <c r="A97" s="25">
        <v>81161601</v>
      </c>
      <c r="B97" s="25" t="s">
        <v>186</v>
      </c>
      <c r="C97" s="25" t="s">
        <v>187</v>
      </c>
      <c r="D97" s="43" t="s">
        <v>35</v>
      </c>
      <c r="E97" s="52">
        <v>12</v>
      </c>
      <c r="F97" s="45" t="s">
        <v>36</v>
      </c>
      <c r="G97" s="46" t="s">
        <v>79</v>
      </c>
      <c r="H97" s="47" t="s">
        <v>38</v>
      </c>
      <c r="I97" s="50">
        <v>3560000</v>
      </c>
      <c r="J97" s="63">
        <f>+E97*I97</f>
        <v>42720000</v>
      </c>
      <c r="K97" s="34" t="s">
        <v>39</v>
      </c>
      <c r="L97" s="34" t="s">
        <v>40</v>
      </c>
      <c r="M97" s="35" t="s">
        <v>126</v>
      </c>
    </row>
    <row r="98" spans="1:13" s="36" customFormat="1" ht="52.5" customHeight="1" x14ac:dyDescent="0.25">
      <c r="A98" s="25">
        <v>81161601</v>
      </c>
      <c r="B98" s="25" t="s">
        <v>188</v>
      </c>
      <c r="C98" s="25" t="s">
        <v>189</v>
      </c>
      <c r="D98" s="43" t="s">
        <v>190</v>
      </c>
      <c r="E98" s="52">
        <v>1</v>
      </c>
      <c r="F98" s="45" t="s">
        <v>191</v>
      </c>
      <c r="G98" s="46" t="s">
        <v>79</v>
      </c>
      <c r="H98" s="47" t="s">
        <v>38</v>
      </c>
      <c r="I98" s="50">
        <v>29904000</v>
      </c>
      <c r="J98" s="54">
        <f>+I98*E98</f>
        <v>29904000</v>
      </c>
      <c r="K98" s="34" t="s">
        <v>39</v>
      </c>
      <c r="L98" s="34" t="s">
        <v>40</v>
      </c>
      <c r="M98" s="35" t="s">
        <v>80</v>
      </c>
    </row>
    <row r="99" spans="1:13" s="36" customFormat="1" ht="58.5" customHeight="1" x14ac:dyDescent="0.25">
      <c r="A99" s="25">
        <v>82100000</v>
      </c>
      <c r="B99" s="42" t="s">
        <v>192</v>
      </c>
      <c r="C99" s="42" t="s">
        <v>193</v>
      </c>
      <c r="D99" s="43" t="s">
        <v>164</v>
      </c>
      <c r="E99" s="52">
        <v>1</v>
      </c>
      <c r="F99" s="45" t="s">
        <v>36</v>
      </c>
      <c r="G99" s="46" t="s">
        <v>79</v>
      </c>
      <c r="H99" s="47" t="s">
        <v>38</v>
      </c>
      <c r="I99" s="50">
        <v>20000000</v>
      </c>
      <c r="J99" s="54">
        <f>+I99*E99</f>
        <v>20000000</v>
      </c>
      <c r="K99" s="34" t="s">
        <v>39</v>
      </c>
      <c r="L99" s="34" t="s">
        <v>40</v>
      </c>
      <c r="M99" s="35" t="s">
        <v>80</v>
      </c>
    </row>
    <row r="100" spans="1:13" s="41" customFormat="1" x14ac:dyDescent="0.25">
      <c r="A100" s="37"/>
      <c r="B100" s="102" t="s">
        <v>194</v>
      </c>
      <c r="C100" s="103"/>
      <c r="D100" s="103"/>
      <c r="E100" s="103"/>
      <c r="F100" s="103"/>
      <c r="G100" s="103"/>
      <c r="H100" s="103"/>
      <c r="I100" s="104" t="e">
        <v>#DIV/0!</v>
      </c>
      <c r="J100" s="38">
        <f>SUM(J101:J104)</f>
        <v>175600000</v>
      </c>
      <c r="K100" s="39"/>
      <c r="L100" s="39"/>
      <c r="M100" s="40"/>
    </row>
    <row r="101" spans="1:13" s="36" customFormat="1" ht="24" x14ac:dyDescent="0.25">
      <c r="A101" s="25">
        <v>46180000</v>
      </c>
      <c r="B101" s="42" t="s">
        <v>195</v>
      </c>
      <c r="C101" s="42" t="s">
        <v>196</v>
      </c>
      <c r="D101" s="43" t="s">
        <v>83</v>
      </c>
      <c r="E101" s="52">
        <v>1</v>
      </c>
      <c r="F101" s="53" t="s">
        <v>36</v>
      </c>
      <c r="G101" s="46" t="s">
        <v>79</v>
      </c>
      <c r="H101" s="47" t="s">
        <v>38</v>
      </c>
      <c r="I101" s="50">
        <v>13350000</v>
      </c>
      <c r="J101" s="54">
        <f>+I101*E101</f>
        <v>13350000</v>
      </c>
      <c r="K101" s="34" t="s">
        <v>39</v>
      </c>
      <c r="L101" s="34" t="s">
        <v>40</v>
      </c>
      <c r="M101" s="35" t="s">
        <v>90</v>
      </c>
    </row>
    <row r="102" spans="1:13" s="36" customFormat="1" ht="49.5" customHeight="1" x14ac:dyDescent="0.25">
      <c r="A102" s="25">
        <v>46180000</v>
      </c>
      <c r="B102" s="42" t="s">
        <v>157</v>
      </c>
      <c r="C102" s="42" t="s">
        <v>197</v>
      </c>
      <c r="D102" s="43" t="s">
        <v>83</v>
      </c>
      <c r="E102" s="52">
        <v>2</v>
      </c>
      <c r="F102" s="53" t="s">
        <v>87</v>
      </c>
      <c r="G102" s="46" t="s">
        <v>79</v>
      </c>
      <c r="H102" s="47" t="s">
        <v>38</v>
      </c>
      <c r="I102" s="50">
        <v>1780000</v>
      </c>
      <c r="J102" s="54">
        <f>+I102*E102</f>
        <v>3560000</v>
      </c>
      <c r="K102" s="34" t="s">
        <v>39</v>
      </c>
      <c r="L102" s="34" t="s">
        <v>40</v>
      </c>
      <c r="M102" s="35" t="s">
        <v>90</v>
      </c>
    </row>
    <row r="103" spans="1:13" s="36" customFormat="1" ht="34.5" customHeight="1" x14ac:dyDescent="0.25">
      <c r="A103" s="25">
        <v>46191700</v>
      </c>
      <c r="B103" s="42" t="s">
        <v>198</v>
      </c>
      <c r="C103" s="42" t="s">
        <v>199</v>
      </c>
      <c r="D103" s="43" t="s">
        <v>164</v>
      </c>
      <c r="E103" s="52">
        <v>1</v>
      </c>
      <c r="F103" s="53" t="s">
        <v>36</v>
      </c>
      <c r="G103" s="46" t="s">
        <v>79</v>
      </c>
      <c r="H103" s="47" t="s">
        <v>38</v>
      </c>
      <c r="I103" s="50">
        <v>18690000</v>
      </c>
      <c r="J103" s="54">
        <f>+I103*E103</f>
        <v>18690000</v>
      </c>
      <c r="K103" s="34" t="s">
        <v>39</v>
      </c>
      <c r="L103" s="34" t="s">
        <v>40</v>
      </c>
      <c r="M103" s="35" t="s">
        <v>90</v>
      </c>
    </row>
    <row r="104" spans="1:13" s="36" customFormat="1" ht="59.25" customHeight="1" x14ac:dyDescent="0.25">
      <c r="A104" s="25">
        <v>80111700</v>
      </c>
      <c r="B104" s="42" t="s">
        <v>200</v>
      </c>
      <c r="C104" s="42" t="s">
        <v>201</v>
      </c>
      <c r="D104" s="43" t="s">
        <v>86</v>
      </c>
      <c r="E104" s="52">
        <v>2</v>
      </c>
      <c r="F104" s="53" t="s">
        <v>36</v>
      </c>
      <c r="G104" s="46" t="s">
        <v>79</v>
      </c>
      <c r="H104" s="47" t="s">
        <v>38</v>
      </c>
      <c r="I104" s="50">
        <v>70000000</v>
      </c>
      <c r="J104" s="54">
        <f>+I104*E104</f>
        <v>140000000</v>
      </c>
      <c r="K104" s="34" t="s">
        <v>39</v>
      </c>
      <c r="L104" s="34" t="s">
        <v>40</v>
      </c>
      <c r="M104" s="35" t="s">
        <v>90</v>
      </c>
    </row>
    <row r="105" spans="1:13" s="41" customFormat="1" x14ac:dyDescent="0.25">
      <c r="A105" s="37"/>
      <c r="B105" s="102" t="s">
        <v>202</v>
      </c>
      <c r="C105" s="103"/>
      <c r="D105" s="103"/>
      <c r="E105" s="103"/>
      <c r="F105" s="103"/>
      <c r="G105" s="103"/>
      <c r="H105" s="103"/>
      <c r="I105" s="104" t="e">
        <v>#DIV/0!</v>
      </c>
      <c r="J105" s="38">
        <f>SUM(J106:J109)</f>
        <v>739620000</v>
      </c>
      <c r="K105" s="39"/>
      <c r="L105" s="39"/>
      <c r="M105" s="40"/>
    </row>
    <row r="106" spans="1:13" s="36" customFormat="1" ht="132" x14ac:dyDescent="0.25">
      <c r="A106" s="25">
        <v>43210000</v>
      </c>
      <c r="B106" s="42" t="s">
        <v>203</v>
      </c>
      <c r="C106" s="53" t="s">
        <v>204</v>
      </c>
      <c r="D106" s="43" t="s">
        <v>35</v>
      </c>
      <c r="E106" s="52">
        <v>12</v>
      </c>
      <c r="F106" s="53" t="s">
        <v>36</v>
      </c>
      <c r="G106" s="46" t="s">
        <v>79</v>
      </c>
      <c r="H106" s="47" t="s">
        <v>38</v>
      </c>
      <c r="I106" s="50">
        <v>35600000</v>
      </c>
      <c r="J106" s="54">
        <f>+I106*E106</f>
        <v>427200000</v>
      </c>
      <c r="K106" s="34" t="s">
        <v>39</v>
      </c>
      <c r="L106" s="34" t="s">
        <v>40</v>
      </c>
      <c r="M106" s="35" t="s">
        <v>96</v>
      </c>
    </row>
    <row r="107" spans="1:13" s="36" customFormat="1" ht="72" x14ac:dyDescent="0.25">
      <c r="A107" s="25">
        <v>39121321</v>
      </c>
      <c r="B107" s="42" t="s">
        <v>205</v>
      </c>
      <c r="C107" s="53" t="s">
        <v>206</v>
      </c>
      <c r="D107" s="43" t="s">
        <v>111</v>
      </c>
      <c r="E107" s="52">
        <v>9</v>
      </c>
      <c r="F107" s="53" t="s">
        <v>36</v>
      </c>
      <c r="G107" s="46" t="s">
        <v>79</v>
      </c>
      <c r="H107" s="47" t="s">
        <v>38</v>
      </c>
      <c r="I107" s="50">
        <v>5340000</v>
      </c>
      <c r="J107" s="54">
        <f>+I107*E107</f>
        <v>48060000</v>
      </c>
      <c r="K107" s="34" t="s">
        <v>39</v>
      </c>
      <c r="L107" s="34" t="s">
        <v>40</v>
      </c>
      <c r="M107" s="35" t="s">
        <v>96</v>
      </c>
    </row>
    <row r="108" spans="1:13" s="36" customFormat="1" ht="36" x14ac:dyDescent="0.25">
      <c r="A108" s="25" t="s">
        <v>207</v>
      </c>
      <c r="B108" s="42" t="s">
        <v>208</v>
      </c>
      <c r="C108" s="53" t="s">
        <v>209</v>
      </c>
      <c r="D108" s="43" t="s">
        <v>35</v>
      </c>
      <c r="E108" s="52">
        <v>12</v>
      </c>
      <c r="F108" s="53" t="s">
        <v>36</v>
      </c>
      <c r="G108" s="46" t="s">
        <v>79</v>
      </c>
      <c r="H108" s="47" t="s">
        <v>38</v>
      </c>
      <c r="I108" s="50">
        <v>11350000</v>
      </c>
      <c r="J108" s="54">
        <f>+I108*E108</f>
        <v>136200000</v>
      </c>
      <c r="K108" s="34" t="s">
        <v>39</v>
      </c>
      <c r="L108" s="34" t="s">
        <v>40</v>
      </c>
      <c r="M108" s="35" t="s">
        <v>96</v>
      </c>
    </row>
    <row r="109" spans="1:13" s="36" customFormat="1" ht="72.75" customHeight="1" x14ac:dyDescent="0.25">
      <c r="A109" s="25">
        <v>44120000</v>
      </c>
      <c r="B109" s="42" t="s">
        <v>210</v>
      </c>
      <c r="C109" s="53" t="s">
        <v>211</v>
      </c>
      <c r="D109" s="43" t="s">
        <v>35</v>
      </c>
      <c r="E109" s="52">
        <v>12</v>
      </c>
      <c r="F109" s="53" t="s">
        <v>36</v>
      </c>
      <c r="G109" s="46" t="s">
        <v>79</v>
      </c>
      <c r="H109" s="47" t="s">
        <v>38</v>
      </c>
      <c r="I109" s="50">
        <v>10680000</v>
      </c>
      <c r="J109" s="54">
        <f>+I109*E109</f>
        <v>128160000</v>
      </c>
      <c r="K109" s="34" t="s">
        <v>39</v>
      </c>
      <c r="L109" s="34" t="s">
        <v>40</v>
      </c>
      <c r="M109" s="64" t="s">
        <v>96</v>
      </c>
    </row>
    <row r="110" spans="1:13" s="67" customFormat="1" x14ac:dyDescent="0.25">
      <c r="A110" s="10" t="s">
        <v>212</v>
      </c>
      <c r="B110" s="10"/>
      <c r="C110" s="10"/>
      <c r="D110" s="11"/>
      <c r="E110" s="7"/>
      <c r="F110" s="12"/>
      <c r="G110" s="11"/>
      <c r="H110" s="11"/>
      <c r="I110" s="65"/>
      <c r="J110" s="66"/>
      <c r="K110" s="7"/>
      <c r="L110" s="7"/>
      <c r="M110" s="7"/>
    </row>
    <row r="111" spans="1:13" s="67" customFormat="1" x14ac:dyDescent="0.2">
      <c r="A111" s="10"/>
      <c r="B111" s="10"/>
      <c r="C111" s="10"/>
      <c r="D111" s="11"/>
      <c r="E111" s="7"/>
      <c r="F111" s="12"/>
      <c r="G111" s="11"/>
      <c r="H111" s="11"/>
      <c r="I111" s="65"/>
      <c r="J111" s="68" t="s">
        <v>213</v>
      </c>
      <c r="K111" s="7"/>
      <c r="L111" s="7"/>
      <c r="M111" s="7"/>
    </row>
    <row r="112" spans="1:13" s="67" customFormat="1" ht="19.5" customHeight="1" x14ac:dyDescent="0.2">
      <c r="A112" s="10"/>
      <c r="B112" s="10"/>
      <c r="C112" s="69"/>
      <c r="D112" s="11"/>
      <c r="E112" s="70"/>
      <c r="F112" s="12"/>
      <c r="G112" s="68" t="s">
        <v>214</v>
      </c>
      <c r="J112" s="71">
        <f>+J105+J100+J90+J80+J75+J72+J56+J51+J39</f>
        <v>24950371990.854668</v>
      </c>
      <c r="K112" s="72"/>
      <c r="L112" s="7"/>
      <c r="M112" s="73" t="s">
        <v>215</v>
      </c>
    </row>
    <row r="113" spans="1:13" s="67" customFormat="1" x14ac:dyDescent="0.25">
      <c r="A113" s="10"/>
      <c r="B113" s="10"/>
      <c r="C113" s="10"/>
      <c r="D113" s="11"/>
      <c r="E113" s="70"/>
      <c r="F113" s="12"/>
      <c r="G113" s="74">
        <f>+J44+J45+J52+J81+J82+J83+J86+J101+J102+J104</f>
        <v>1134167600</v>
      </c>
      <c r="I113" s="13"/>
      <c r="J113" s="75">
        <f>+J44+J45+J52+J81+J83+J102+J103+J104+J101+J86+J82</f>
        <v>1152857600</v>
      </c>
      <c r="K113" s="76"/>
      <c r="L113" s="77"/>
      <c r="M113" s="35" t="s">
        <v>216</v>
      </c>
    </row>
    <row r="114" spans="1:13" s="67" customFormat="1" x14ac:dyDescent="0.25">
      <c r="A114" s="10"/>
      <c r="B114" s="10"/>
      <c r="C114" s="10"/>
      <c r="D114" s="11"/>
      <c r="E114" s="70"/>
      <c r="F114" s="12"/>
      <c r="G114" s="74">
        <f>+J47+J54</f>
        <v>1801360000</v>
      </c>
      <c r="I114" s="13"/>
      <c r="J114" s="75">
        <f>+J47+J54+J49</f>
        <v>1847770000</v>
      </c>
      <c r="K114" s="76"/>
      <c r="L114" s="77"/>
      <c r="M114" s="35" t="s">
        <v>99</v>
      </c>
    </row>
    <row r="115" spans="1:13" s="67" customFormat="1" x14ac:dyDescent="0.25">
      <c r="A115" s="10"/>
      <c r="B115" s="10"/>
      <c r="C115" s="10"/>
      <c r="D115" s="11"/>
      <c r="E115" s="70"/>
      <c r="F115" s="12"/>
      <c r="G115" s="74">
        <f>+J59+J89</f>
        <v>58740000</v>
      </c>
      <c r="I115" s="13"/>
      <c r="J115" s="75">
        <f>+J59+J89+J63</f>
        <v>5458740000</v>
      </c>
      <c r="K115" s="76"/>
      <c r="L115" s="77"/>
      <c r="M115" s="35" t="s">
        <v>124</v>
      </c>
    </row>
    <row r="116" spans="1:13" s="67" customFormat="1" x14ac:dyDescent="0.25">
      <c r="A116" s="10"/>
      <c r="B116" s="10"/>
      <c r="C116" s="10"/>
      <c r="D116" s="11"/>
      <c r="E116" s="70"/>
      <c r="F116" s="12"/>
      <c r="G116" s="74">
        <f>+J85</f>
        <v>22250000</v>
      </c>
      <c r="I116" s="13"/>
      <c r="J116" s="75">
        <f>+J85</f>
        <v>22250000</v>
      </c>
      <c r="K116" s="76"/>
      <c r="L116" s="77"/>
      <c r="M116" s="35" t="s">
        <v>166</v>
      </c>
    </row>
    <row r="117" spans="1:13" s="67" customFormat="1" x14ac:dyDescent="0.25">
      <c r="A117" s="10"/>
      <c r="B117" s="10"/>
      <c r="C117" s="10"/>
      <c r="D117" s="11"/>
      <c r="E117" s="70"/>
      <c r="F117" s="12"/>
      <c r="G117" s="74">
        <f>+J57+J58+J65+J66+J67+J68+J69+J70</f>
        <v>990960000</v>
      </c>
      <c r="I117" s="13"/>
      <c r="J117" s="75">
        <f>+J57+J58+J65+J66+J67+J69+J70+J68</f>
        <v>990960000</v>
      </c>
      <c r="K117" s="76"/>
      <c r="L117" s="77"/>
      <c r="M117" s="35" t="s">
        <v>119</v>
      </c>
    </row>
    <row r="118" spans="1:13" s="67" customFormat="1" x14ac:dyDescent="0.25">
      <c r="A118" s="10"/>
      <c r="B118" s="10"/>
      <c r="C118" s="10"/>
      <c r="D118" s="11"/>
      <c r="E118" s="70"/>
      <c r="F118" s="12"/>
      <c r="G118" s="74">
        <f>+J60+J61+J62+J64+J91+J92+J93+J94+J95+J96+J97</f>
        <v>1875495304</v>
      </c>
      <c r="I118" s="13"/>
      <c r="J118" s="75">
        <f>+J60+J61+J62+J91+J92+J95+J96+J97+J64+J93+J94</f>
        <v>1875495304</v>
      </c>
      <c r="K118" s="76"/>
      <c r="L118" s="77"/>
      <c r="M118" s="35" t="s">
        <v>126</v>
      </c>
    </row>
    <row r="119" spans="1:13" s="67" customFormat="1" x14ac:dyDescent="0.25">
      <c r="A119" s="10"/>
      <c r="B119" s="10"/>
      <c r="C119" s="10"/>
      <c r="D119" s="11"/>
      <c r="E119" s="70"/>
      <c r="F119" s="12"/>
      <c r="G119" s="74">
        <f>+J46+J53+J73+J74+J76+J77+J78+J79+J88++J106+J107+J108+J109</f>
        <v>7982240000</v>
      </c>
      <c r="I119" s="13"/>
      <c r="J119" s="75">
        <f>J46+J53+J73+J74+J76+J77+J78+J79+J88+J106+J107+J108+J109</f>
        <v>7982240000</v>
      </c>
      <c r="K119" s="76"/>
      <c r="L119" s="77"/>
      <c r="M119" s="35" t="s">
        <v>96</v>
      </c>
    </row>
    <row r="120" spans="1:13" s="67" customFormat="1" x14ac:dyDescent="0.25">
      <c r="A120" s="10"/>
      <c r="B120" s="10"/>
      <c r="C120" s="10"/>
      <c r="D120" s="11"/>
      <c r="E120" s="70"/>
      <c r="F120" s="12"/>
      <c r="G120" s="74">
        <f>+J40+J41+J42+J71+J84+J98+J99</f>
        <v>162932000</v>
      </c>
      <c r="I120" s="13"/>
      <c r="J120" s="75">
        <f>+J99+J98+J42+J41+J40+J84+J71+J43</f>
        <v>169932000</v>
      </c>
      <c r="K120" s="76"/>
      <c r="L120" s="77"/>
      <c r="M120" s="35" t="s">
        <v>80</v>
      </c>
    </row>
    <row r="121" spans="1:13" s="67" customFormat="1" x14ac:dyDescent="0.25">
      <c r="A121" s="10"/>
      <c r="B121" s="10"/>
      <c r="C121" s="10"/>
      <c r="D121" s="11"/>
      <c r="E121" s="70"/>
      <c r="F121" s="12"/>
      <c r="G121" s="74">
        <f>+J55+J87</f>
        <v>543790000</v>
      </c>
      <c r="I121" s="13"/>
      <c r="J121" s="75">
        <f>J55+J87</f>
        <v>543790000</v>
      </c>
      <c r="K121" s="76"/>
      <c r="L121" s="77"/>
      <c r="M121" s="35" t="s">
        <v>41</v>
      </c>
    </row>
    <row r="122" spans="1:13" s="67" customFormat="1" ht="18" customHeight="1" x14ac:dyDescent="0.25">
      <c r="A122" s="10"/>
      <c r="B122" s="10"/>
      <c r="C122" s="10"/>
      <c r="D122" s="11"/>
      <c r="E122" s="70"/>
      <c r="F122" s="12"/>
      <c r="G122" s="74">
        <f>+J50</f>
        <v>4426337086.8546667</v>
      </c>
      <c r="I122" s="13"/>
      <c r="J122" s="75">
        <f>+J50</f>
        <v>4426337086.8546667</v>
      </c>
      <c r="K122" s="76"/>
      <c r="L122" s="77"/>
      <c r="M122" s="35" t="s">
        <v>105</v>
      </c>
    </row>
    <row r="123" spans="1:13" s="67" customFormat="1" ht="18" customHeight="1" x14ac:dyDescent="0.25">
      <c r="A123" s="10"/>
      <c r="B123" s="10"/>
      <c r="C123" s="10"/>
      <c r="D123" s="11"/>
      <c r="E123" s="70"/>
      <c r="F123" s="12"/>
      <c r="G123" s="75">
        <f>+J48</f>
        <v>480000000</v>
      </c>
      <c r="I123" s="13"/>
      <c r="J123" s="75">
        <f>+J48</f>
        <v>480000000</v>
      </c>
      <c r="K123" s="76"/>
      <c r="L123" s="77"/>
      <c r="M123" s="35" t="s">
        <v>102</v>
      </c>
    </row>
    <row r="124" spans="1:13" s="67" customFormat="1" x14ac:dyDescent="0.25">
      <c r="A124" s="10"/>
      <c r="B124" s="10"/>
      <c r="C124" s="10"/>
      <c r="D124" s="11"/>
      <c r="E124" s="70"/>
      <c r="F124" s="12"/>
      <c r="G124" s="78">
        <f>+G113+G114+G115+G116+G117+G118+G119+G120+G121+G122+G123</f>
        <v>19478271990.854668</v>
      </c>
      <c r="I124" s="79" t="s">
        <v>217</v>
      </c>
      <c r="J124" s="78">
        <f>+J113+J114+J115+J116+J117+J118+J119+J120+J121+J122+J123</f>
        <v>24950371990.854668</v>
      </c>
      <c r="K124" s="77"/>
      <c r="L124" s="77"/>
      <c r="M124" s="80">
        <f>+J124-'[1]PPTO 2024 GASTOS (3)'!$H$29</f>
        <v>-13934652000</v>
      </c>
    </row>
    <row r="125" spans="1:13" s="67" customFormat="1" x14ac:dyDescent="0.25">
      <c r="A125" s="10"/>
      <c r="B125" s="10"/>
      <c r="C125" s="10"/>
      <c r="D125" s="11"/>
      <c r="E125" s="7"/>
      <c r="F125" s="12"/>
      <c r="G125" s="11"/>
      <c r="H125" s="11"/>
      <c r="I125" s="81"/>
      <c r="J125" s="82"/>
      <c r="K125" s="72"/>
      <c r="L125" s="7"/>
      <c r="M125" s="7"/>
    </row>
    <row r="126" spans="1:13" s="67" customFormat="1" x14ac:dyDescent="0.25">
      <c r="A126" s="10"/>
      <c r="B126" s="10"/>
      <c r="C126" s="10"/>
      <c r="D126" s="11"/>
      <c r="E126" s="7"/>
      <c r="F126" s="12"/>
      <c r="G126" s="83" t="s">
        <v>218</v>
      </c>
      <c r="H126" s="11"/>
      <c r="I126" s="84"/>
      <c r="J126" s="83" t="s">
        <v>218</v>
      </c>
      <c r="K126" s="80"/>
      <c r="L126" s="7"/>
      <c r="M126" s="7"/>
    </row>
    <row r="127" spans="1:13" s="67" customFormat="1" x14ac:dyDescent="0.25">
      <c r="A127" s="10"/>
      <c r="B127" s="10"/>
      <c r="C127" s="10"/>
      <c r="D127" s="11"/>
      <c r="E127" s="7"/>
      <c r="F127" s="12"/>
      <c r="G127" s="85">
        <f>+J21</f>
        <v>2146348992940.5696</v>
      </c>
      <c r="H127" s="11"/>
      <c r="J127" s="85">
        <f>+J21</f>
        <v>2146348992940.5696</v>
      </c>
      <c r="K127" s="72"/>
      <c r="L127" s="7"/>
      <c r="M127" s="73" t="s">
        <v>215</v>
      </c>
    </row>
    <row r="128" spans="1:13" s="67" customFormat="1" x14ac:dyDescent="0.25">
      <c r="A128" s="10"/>
      <c r="B128" s="10"/>
      <c r="C128" s="10"/>
      <c r="D128" s="11"/>
      <c r="E128" s="7"/>
      <c r="F128" s="12"/>
      <c r="G128" s="66">
        <f>+J22+J23+J24+J25+J26+J27+J28+J29+J31+J32+J33+J34+J35+J36+J37+J38+J30</f>
        <v>2146348992940.5696</v>
      </c>
      <c r="H128" s="11"/>
      <c r="I128" s="79" t="s">
        <v>219</v>
      </c>
      <c r="J128" s="75">
        <f>+J22+J23+J24+J25+J26+J27+J28+J29+J30+J31+J32+J33+J34+J35+J36+J37+J38</f>
        <v>2146348992940.5696</v>
      </c>
      <c r="K128" s="7"/>
      <c r="L128" s="7"/>
      <c r="M128" s="35" t="s">
        <v>41</v>
      </c>
    </row>
    <row r="129" spans="1:13" s="67" customFormat="1" x14ac:dyDescent="0.25">
      <c r="A129" s="10"/>
      <c r="B129" s="10"/>
      <c r="C129" s="10"/>
      <c r="D129" s="11"/>
      <c r="E129" s="7"/>
      <c r="F129" s="12"/>
      <c r="G129" s="11"/>
      <c r="H129" s="11"/>
      <c r="I129" s="81"/>
      <c r="J129" s="84"/>
      <c r="K129" s="77"/>
      <c r="L129" s="77"/>
      <c r="M129" s="7"/>
    </row>
    <row r="130" spans="1:13" s="67" customFormat="1" ht="24" x14ac:dyDescent="0.25">
      <c r="A130" s="10"/>
      <c r="B130" s="10"/>
      <c r="C130" s="10"/>
      <c r="D130" s="11"/>
      <c r="E130" s="7"/>
      <c r="F130" s="12"/>
      <c r="G130" s="83" t="s">
        <v>220</v>
      </c>
      <c r="H130" s="11"/>
      <c r="I130" s="81"/>
      <c r="J130" s="83" t="s">
        <v>221</v>
      </c>
      <c r="K130" s="77"/>
      <c r="L130" s="77"/>
      <c r="M130" s="7"/>
    </row>
    <row r="131" spans="1:13" s="67" customFormat="1" x14ac:dyDescent="0.25">
      <c r="A131" s="10"/>
      <c r="B131" s="10"/>
      <c r="C131" s="10"/>
      <c r="D131" s="10"/>
      <c r="E131" s="7"/>
      <c r="F131" s="12"/>
      <c r="G131" s="85">
        <f>+G127+G124</f>
        <v>2165827264931.4243</v>
      </c>
      <c r="H131" s="11"/>
      <c r="J131" s="71">
        <f>+J127+J112</f>
        <v>2171299364931.4243</v>
      </c>
      <c r="K131" s="86"/>
      <c r="L131" s="7"/>
      <c r="M131" s="73" t="s">
        <v>222</v>
      </c>
    </row>
    <row r="132" spans="1:13" s="88" customFormat="1" x14ac:dyDescent="0.25">
      <c r="A132" s="87"/>
      <c r="B132" s="87"/>
      <c r="C132" s="87"/>
      <c r="D132" s="87"/>
      <c r="E132" s="77"/>
      <c r="F132" s="12"/>
      <c r="H132" s="11"/>
      <c r="I132" s="65"/>
      <c r="J132" s="89"/>
      <c r="K132" s="77"/>
      <c r="L132" s="77"/>
      <c r="M132" s="7"/>
    </row>
    <row r="133" spans="1:13" s="88" customFormat="1" x14ac:dyDescent="0.25">
      <c r="A133" s="87"/>
      <c r="B133" s="87"/>
      <c r="C133" s="87"/>
      <c r="D133" s="87"/>
      <c r="E133" s="77"/>
      <c r="F133" s="12"/>
      <c r="G133" s="11"/>
      <c r="H133" s="11"/>
      <c r="I133" s="13"/>
      <c r="J133" s="90"/>
      <c r="K133" s="91"/>
      <c r="L133" s="91"/>
      <c r="M133" s="87"/>
    </row>
    <row r="134" spans="1:13" s="88" customFormat="1" x14ac:dyDescent="0.25">
      <c r="A134" s="92"/>
      <c r="B134" s="92"/>
      <c r="C134" s="92"/>
      <c r="D134" s="93"/>
      <c r="E134" s="77"/>
      <c r="F134" s="12"/>
      <c r="G134" s="11"/>
      <c r="H134" s="11"/>
      <c r="I134" s="13"/>
      <c r="J134" s="90"/>
      <c r="K134" s="91"/>
      <c r="L134" s="91"/>
      <c r="M134" s="87"/>
    </row>
    <row r="135" spans="1:13" s="88" customFormat="1" x14ac:dyDescent="0.25">
      <c r="A135" s="105" t="s">
        <v>223</v>
      </c>
      <c r="B135" s="105"/>
      <c r="C135" s="94"/>
      <c r="D135" s="11"/>
      <c r="E135" s="77"/>
      <c r="F135" s="12"/>
      <c r="G135" s="11"/>
      <c r="H135" s="11"/>
      <c r="I135" s="13"/>
      <c r="J135" s="87"/>
      <c r="K135" s="91"/>
      <c r="L135" s="91"/>
      <c r="M135" s="87"/>
    </row>
    <row r="136" spans="1:13" s="88" customFormat="1" ht="36" x14ac:dyDescent="0.25">
      <c r="A136" s="95" t="s">
        <v>224</v>
      </c>
      <c r="B136" s="95" t="s">
        <v>225</v>
      </c>
      <c r="C136" s="95"/>
      <c r="D136" s="96" t="s">
        <v>32</v>
      </c>
      <c r="E136" s="77"/>
      <c r="F136" s="12"/>
      <c r="G136" s="11"/>
      <c r="H136" s="11"/>
      <c r="I136" s="13"/>
      <c r="J136" s="87"/>
      <c r="K136" s="91"/>
      <c r="L136" s="91"/>
      <c r="M136" s="87"/>
    </row>
    <row r="137" spans="1:13" s="88" customFormat="1" x14ac:dyDescent="0.25">
      <c r="A137" s="97"/>
      <c r="B137" s="97"/>
      <c r="C137" s="97"/>
      <c r="D137" s="56"/>
      <c r="E137" s="77"/>
      <c r="F137" s="12"/>
      <c r="G137" s="11"/>
      <c r="H137" s="66"/>
      <c r="I137" s="13"/>
      <c r="J137" s="90"/>
      <c r="K137" s="91"/>
      <c r="L137" s="91"/>
      <c r="M137" s="87"/>
    </row>
    <row r="138" spans="1:13" s="88" customFormat="1" x14ac:dyDescent="0.25">
      <c r="A138" s="92"/>
      <c r="B138" s="92"/>
      <c r="C138" s="92"/>
      <c r="D138" s="93"/>
      <c r="E138" s="77"/>
      <c r="F138" s="12"/>
      <c r="G138" s="11"/>
      <c r="H138" s="11"/>
      <c r="I138" s="13"/>
      <c r="J138" s="87"/>
      <c r="K138" s="91"/>
      <c r="L138" s="91"/>
      <c r="M138" s="87"/>
    </row>
    <row r="139" spans="1:13" s="88" customFormat="1" x14ac:dyDescent="0.25">
      <c r="A139" s="92"/>
      <c r="B139" s="92"/>
      <c r="C139" s="92"/>
      <c r="D139" s="93"/>
      <c r="E139" s="77"/>
      <c r="F139" s="12"/>
      <c r="G139" s="11"/>
      <c r="H139" s="11"/>
      <c r="I139" s="13"/>
      <c r="J139" s="87"/>
      <c r="K139" s="91"/>
      <c r="L139" s="91"/>
      <c r="M139" s="87" t="s">
        <v>226</v>
      </c>
    </row>
    <row r="140" spans="1:13" s="88" customFormat="1" x14ac:dyDescent="0.25">
      <c r="A140" s="92"/>
      <c r="B140" s="92"/>
      <c r="C140" s="92"/>
      <c r="D140" s="93"/>
      <c r="E140" s="77"/>
      <c r="F140" s="12"/>
      <c r="G140" s="11"/>
      <c r="H140" s="11"/>
      <c r="I140" s="13"/>
      <c r="J140" s="87"/>
      <c r="K140" s="91"/>
      <c r="L140" s="91"/>
      <c r="M140" s="87"/>
    </row>
    <row r="141" spans="1:13" s="88" customFormat="1" x14ac:dyDescent="0.25">
      <c r="A141" s="92"/>
      <c r="B141" s="92"/>
      <c r="C141" s="92"/>
      <c r="D141" s="93"/>
      <c r="E141" s="77"/>
      <c r="F141" s="12"/>
      <c r="G141" s="11"/>
      <c r="H141" s="11"/>
      <c r="I141" s="13"/>
      <c r="J141" s="87"/>
      <c r="K141" s="91"/>
      <c r="L141" s="91"/>
      <c r="M141" s="87"/>
    </row>
    <row r="142" spans="1:13" x14ac:dyDescent="0.25">
      <c r="J142" s="92"/>
      <c r="K142" s="98"/>
      <c r="L142" s="98"/>
      <c r="M142" s="92"/>
    </row>
    <row r="144" spans="1:13" x14ac:dyDescent="0.25">
      <c r="J144" s="89">
        <f>+J128</f>
        <v>2146348992940.5696</v>
      </c>
      <c r="M144" s="7" t="s">
        <v>227</v>
      </c>
    </row>
    <row r="145" spans="1:13" ht="24" x14ac:dyDescent="0.25">
      <c r="J145" s="99">
        <f>SUBTOTAL(9,J113:J121)</f>
        <v>20044034904</v>
      </c>
      <c r="M145" s="7" t="s">
        <v>228</v>
      </c>
    </row>
    <row r="146" spans="1:13" x14ac:dyDescent="0.25">
      <c r="J146" s="100">
        <f>+J145-'[2]LA NUEVA DISTRIBUCIÓN'!$I$16</f>
        <v>17043416912</v>
      </c>
    </row>
    <row r="149" spans="1:13" s="101" customFormat="1" x14ac:dyDescent="0.25">
      <c r="A149" s="92"/>
      <c r="B149" s="92"/>
      <c r="C149" s="92"/>
      <c r="D149" s="93"/>
      <c r="E149" s="77"/>
      <c r="F149" s="12"/>
      <c r="G149" s="11"/>
      <c r="H149" s="11"/>
      <c r="I149" s="13"/>
      <c r="J149" s="89"/>
      <c r="K149" s="77"/>
      <c r="L149" s="77"/>
      <c r="M149" s="7"/>
    </row>
  </sheetData>
  <autoFilter ref="A19:XDN19" xr:uid="{7F3A23E0-3C0C-4017-9ABB-C5E779D560F1}"/>
  <mergeCells count="23">
    <mergeCell ref="A1:B1"/>
    <mergeCell ref="B21:I21"/>
    <mergeCell ref="B5:D5"/>
    <mergeCell ref="F5:J9"/>
    <mergeCell ref="B6:D6"/>
    <mergeCell ref="B7:D7"/>
    <mergeCell ref="B8:D8"/>
    <mergeCell ref="B9:D9"/>
    <mergeCell ref="B10:D10"/>
    <mergeCell ref="B11:D11"/>
    <mergeCell ref="F11:J13"/>
    <mergeCell ref="B12:D12"/>
    <mergeCell ref="B13:D13"/>
    <mergeCell ref="B90:I90"/>
    <mergeCell ref="B100:I100"/>
    <mergeCell ref="B105:I105"/>
    <mergeCell ref="A135:B135"/>
    <mergeCell ref="B39:I39"/>
    <mergeCell ref="B51:I51"/>
    <mergeCell ref="B56:I56"/>
    <mergeCell ref="B72:I72"/>
    <mergeCell ref="B75:I75"/>
    <mergeCell ref="B80:I80"/>
  </mergeCells>
  <dataValidations count="5">
    <dataValidation type="list" allowBlank="1" showInputMessage="1" showErrorMessage="1" sqref="WUA983033:WUA983048 RK29:RK38 ABG29:ABG38 ALC29:ALC38 AUY29:AUY38 BEU29:BEU38 BOQ29:BOQ38 BYM29:BYM38 CII29:CII38 CSE29:CSE38 DCA29:DCA38 DLW29:DLW38 DVS29:DVS38 EFO29:EFO38 EPK29:EPK38 EZG29:EZG38 FJC29:FJC38 FSY29:FSY38 GCU29:GCU38 GMQ29:GMQ38 GWM29:GWM38 HGI29:HGI38 HQE29:HQE38 IAA29:IAA38 IJW29:IJW38 ITS29:ITS38 JDO29:JDO38 JNK29:JNK38 JXG29:JXG38 KHC29:KHC38 KQY29:KQY38 LAU29:LAU38 LKQ29:LKQ38 LUM29:LUM38 MEI29:MEI38 MOE29:MOE38 MYA29:MYA38 NHW29:NHW38 NRS29:NRS38 OBO29:OBO38 OLK29:OLK38 OVG29:OVG38 PFC29:PFC38 POY29:POY38 PYU29:PYU38 QIQ29:QIQ38 QSM29:QSM38 RCI29:RCI38 RME29:RME38 RWA29:RWA38 SFW29:SFW38 SPS29:SPS38 SZO29:SZO38 TJK29:TJK38 TTG29:TTG38 UDC29:UDC38 UMY29:UMY38 UWU29:UWU38 VGQ29:VGQ38 VQM29:VQM38 WAI29:WAI38 WKE29:WKE38 WUA29:WUA38 H29:H38 H65529:H65544 HO65529:HO65544 RK65529:RK65544 ABG65529:ABG65544 ALC65529:ALC65544 AUY65529:AUY65544 BEU65529:BEU65544 BOQ65529:BOQ65544 BYM65529:BYM65544 CII65529:CII65544 CSE65529:CSE65544 DCA65529:DCA65544 DLW65529:DLW65544 DVS65529:DVS65544 EFO65529:EFO65544 EPK65529:EPK65544 EZG65529:EZG65544 FJC65529:FJC65544 FSY65529:FSY65544 GCU65529:GCU65544 GMQ65529:GMQ65544 GWM65529:GWM65544 HGI65529:HGI65544 HQE65529:HQE65544 IAA65529:IAA65544 IJW65529:IJW65544 ITS65529:ITS65544 JDO65529:JDO65544 JNK65529:JNK65544 JXG65529:JXG65544 KHC65529:KHC65544 KQY65529:KQY65544 LAU65529:LAU65544 LKQ65529:LKQ65544 LUM65529:LUM65544 MEI65529:MEI65544 MOE65529:MOE65544 MYA65529:MYA65544 NHW65529:NHW65544 NRS65529:NRS65544 OBO65529:OBO65544 OLK65529:OLK65544 OVG65529:OVG65544 PFC65529:PFC65544 POY65529:POY65544 PYU65529:PYU65544 QIQ65529:QIQ65544 QSM65529:QSM65544 RCI65529:RCI65544 RME65529:RME65544 RWA65529:RWA65544 SFW65529:SFW65544 SPS65529:SPS65544 SZO65529:SZO65544 TJK65529:TJK65544 TTG65529:TTG65544 UDC65529:UDC65544 UMY65529:UMY65544 UWU65529:UWU65544 VGQ65529:VGQ65544 VQM65529:VQM65544 WAI65529:WAI65544 WKE65529:WKE65544 WUA65529:WUA65544 H131065:H131080 HO131065:HO131080 RK131065:RK131080 ABG131065:ABG131080 ALC131065:ALC131080 AUY131065:AUY131080 BEU131065:BEU131080 BOQ131065:BOQ131080 BYM131065:BYM131080 CII131065:CII131080 CSE131065:CSE131080 DCA131065:DCA131080 DLW131065:DLW131080 DVS131065:DVS131080 EFO131065:EFO131080 EPK131065:EPK131080 EZG131065:EZG131080 FJC131065:FJC131080 FSY131065:FSY131080 GCU131065:GCU131080 GMQ131065:GMQ131080 GWM131065:GWM131080 HGI131065:HGI131080 HQE131065:HQE131080 IAA131065:IAA131080 IJW131065:IJW131080 ITS131065:ITS131080 JDO131065:JDO131080 JNK131065:JNK131080 JXG131065:JXG131080 KHC131065:KHC131080 KQY131065:KQY131080 LAU131065:LAU131080 LKQ131065:LKQ131080 LUM131065:LUM131080 MEI131065:MEI131080 MOE131065:MOE131080 MYA131065:MYA131080 NHW131065:NHW131080 NRS131065:NRS131080 OBO131065:OBO131080 OLK131065:OLK131080 OVG131065:OVG131080 PFC131065:PFC131080 POY131065:POY131080 PYU131065:PYU131080 QIQ131065:QIQ131080 QSM131065:QSM131080 RCI131065:RCI131080 RME131065:RME131080 RWA131065:RWA131080 SFW131065:SFW131080 SPS131065:SPS131080 SZO131065:SZO131080 TJK131065:TJK131080 TTG131065:TTG131080 UDC131065:UDC131080 UMY131065:UMY131080 UWU131065:UWU131080 VGQ131065:VGQ131080 VQM131065:VQM131080 WAI131065:WAI131080 WKE131065:WKE131080 WUA131065:WUA131080 H196601:H196616 HO196601:HO196616 RK196601:RK196616 ABG196601:ABG196616 ALC196601:ALC196616 AUY196601:AUY196616 BEU196601:BEU196616 BOQ196601:BOQ196616 BYM196601:BYM196616 CII196601:CII196616 CSE196601:CSE196616 DCA196601:DCA196616 DLW196601:DLW196616 DVS196601:DVS196616 EFO196601:EFO196616 EPK196601:EPK196616 EZG196601:EZG196616 FJC196601:FJC196616 FSY196601:FSY196616 GCU196601:GCU196616 GMQ196601:GMQ196616 GWM196601:GWM196616 HGI196601:HGI196616 HQE196601:HQE196616 IAA196601:IAA196616 IJW196601:IJW196616 ITS196601:ITS196616 JDO196601:JDO196616 JNK196601:JNK196616 JXG196601:JXG196616 KHC196601:KHC196616 KQY196601:KQY196616 LAU196601:LAU196616 LKQ196601:LKQ196616 LUM196601:LUM196616 MEI196601:MEI196616 MOE196601:MOE196616 MYA196601:MYA196616 NHW196601:NHW196616 NRS196601:NRS196616 OBO196601:OBO196616 OLK196601:OLK196616 OVG196601:OVG196616 PFC196601:PFC196616 POY196601:POY196616 PYU196601:PYU196616 QIQ196601:QIQ196616 QSM196601:QSM196616 RCI196601:RCI196616 RME196601:RME196616 RWA196601:RWA196616 SFW196601:SFW196616 SPS196601:SPS196616 SZO196601:SZO196616 TJK196601:TJK196616 TTG196601:TTG196616 UDC196601:UDC196616 UMY196601:UMY196616 UWU196601:UWU196616 VGQ196601:VGQ196616 VQM196601:VQM196616 WAI196601:WAI196616 WKE196601:WKE196616 WUA196601:WUA196616 H262137:H262152 HO262137:HO262152 RK262137:RK262152 ABG262137:ABG262152 ALC262137:ALC262152 AUY262137:AUY262152 BEU262137:BEU262152 BOQ262137:BOQ262152 BYM262137:BYM262152 CII262137:CII262152 CSE262137:CSE262152 DCA262137:DCA262152 DLW262137:DLW262152 DVS262137:DVS262152 EFO262137:EFO262152 EPK262137:EPK262152 EZG262137:EZG262152 FJC262137:FJC262152 FSY262137:FSY262152 GCU262137:GCU262152 GMQ262137:GMQ262152 GWM262137:GWM262152 HGI262137:HGI262152 HQE262137:HQE262152 IAA262137:IAA262152 IJW262137:IJW262152 ITS262137:ITS262152 JDO262137:JDO262152 JNK262137:JNK262152 JXG262137:JXG262152 KHC262137:KHC262152 KQY262137:KQY262152 LAU262137:LAU262152 LKQ262137:LKQ262152 LUM262137:LUM262152 MEI262137:MEI262152 MOE262137:MOE262152 MYA262137:MYA262152 NHW262137:NHW262152 NRS262137:NRS262152 OBO262137:OBO262152 OLK262137:OLK262152 OVG262137:OVG262152 PFC262137:PFC262152 POY262137:POY262152 PYU262137:PYU262152 QIQ262137:QIQ262152 QSM262137:QSM262152 RCI262137:RCI262152 RME262137:RME262152 RWA262137:RWA262152 SFW262137:SFW262152 SPS262137:SPS262152 SZO262137:SZO262152 TJK262137:TJK262152 TTG262137:TTG262152 UDC262137:UDC262152 UMY262137:UMY262152 UWU262137:UWU262152 VGQ262137:VGQ262152 VQM262137:VQM262152 WAI262137:WAI262152 WKE262137:WKE262152 WUA262137:WUA262152 H327673:H327688 HO327673:HO327688 RK327673:RK327688 ABG327673:ABG327688 ALC327673:ALC327688 AUY327673:AUY327688 BEU327673:BEU327688 BOQ327673:BOQ327688 BYM327673:BYM327688 CII327673:CII327688 CSE327673:CSE327688 DCA327673:DCA327688 DLW327673:DLW327688 DVS327673:DVS327688 EFO327673:EFO327688 EPK327673:EPK327688 EZG327673:EZG327688 FJC327673:FJC327688 FSY327673:FSY327688 GCU327673:GCU327688 GMQ327673:GMQ327688 GWM327673:GWM327688 HGI327673:HGI327688 HQE327673:HQE327688 IAA327673:IAA327688 IJW327673:IJW327688 ITS327673:ITS327688 JDO327673:JDO327688 JNK327673:JNK327688 JXG327673:JXG327688 KHC327673:KHC327688 KQY327673:KQY327688 LAU327673:LAU327688 LKQ327673:LKQ327688 LUM327673:LUM327688 MEI327673:MEI327688 MOE327673:MOE327688 MYA327673:MYA327688 NHW327673:NHW327688 NRS327673:NRS327688 OBO327673:OBO327688 OLK327673:OLK327688 OVG327673:OVG327688 PFC327673:PFC327688 POY327673:POY327688 PYU327673:PYU327688 QIQ327673:QIQ327688 QSM327673:QSM327688 RCI327673:RCI327688 RME327673:RME327688 RWA327673:RWA327688 SFW327673:SFW327688 SPS327673:SPS327688 SZO327673:SZO327688 TJK327673:TJK327688 TTG327673:TTG327688 UDC327673:UDC327688 UMY327673:UMY327688 UWU327673:UWU327688 VGQ327673:VGQ327688 VQM327673:VQM327688 WAI327673:WAI327688 WKE327673:WKE327688 WUA327673:WUA327688 H393209:H393224 HO393209:HO393224 RK393209:RK393224 ABG393209:ABG393224 ALC393209:ALC393224 AUY393209:AUY393224 BEU393209:BEU393224 BOQ393209:BOQ393224 BYM393209:BYM393224 CII393209:CII393224 CSE393209:CSE393224 DCA393209:DCA393224 DLW393209:DLW393224 DVS393209:DVS393224 EFO393209:EFO393224 EPK393209:EPK393224 EZG393209:EZG393224 FJC393209:FJC393224 FSY393209:FSY393224 GCU393209:GCU393224 GMQ393209:GMQ393224 GWM393209:GWM393224 HGI393209:HGI393224 HQE393209:HQE393224 IAA393209:IAA393224 IJW393209:IJW393224 ITS393209:ITS393224 JDO393209:JDO393224 JNK393209:JNK393224 JXG393209:JXG393224 KHC393209:KHC393224 KQY393209:KQY393224 LAU393209:LAU393224 LKQ393209:LKQ393224 LUM393209:LUM393224 MEI393209:MEI393224 MOE393209:MOE393224 MYA393209:MYA393224 NHW393209:NHW393224 NRS393209:NRS393224 OBO393209:OBO393224 OLK393209:OLK393224 OVG393209:OVG393224 PFC393209:PFC393224 POY393209:POY393224 PYU393209:PYU393224 QIQ393209:QIQ393224 QSM393209:QSM393224 RCI393209:RCI393224 RME393209:RME393224 RWA393209:RWA393224 SFW393209:SFW393224 SPS393209:SPS393224 SZO393209:SZO393224 TJK393209:TJK393224 TTG393209:TTG393224 UDC393209:UDC393224 UMY393209:UMY393224 UWU393209:UWU393224 VGQ393209:VGQ393224 VQM393209:VQM393224 WAI393209:WAI393224 WKE393209:WKE393224 WUA393209:WUA393224 H458745:H458760 HO458745:HO458760 RK458745:RK458760 ABG458745:ABG458760 ALC458745:ALC458760 AUY458745:AUY458760 BEU458745:BEU458760 BOQ458745:BOQ458760 BYM458745:BYM458760 CII458745:CII458760 CSE458745:CSE458760 DCA458745:DCA458760 DLW458745:DLW458760 DVS458745:DVS458760 EFO458745:EFO458760 EPK458745:EPK458760 EZG458745:EZG458760 FJC458745:FJC458760 FSY458745:FSY458760 GCU458745:GCU458760 GMQ458745:GMQ458760 GWM458745:GWM458760 HGI458745:HGI458760 HQE458745:HQE458760 IAA458745:IAA458760 IJW458745:IJW458760 ITS458745:ITS458760 JDO458745:JDO458760 JNK458745:JNK458760 JXG458745:JXG458760 KHC458745:KHC458760 KQY458745:KQY458760 LAU458745:LAU458760 LKQ458745:LKQ458760 LUM458745:LUM458760 MEI458745:MEI458760 MOE458745:MOE458760 MYA458745:MYA458760 NHW458745:NHW458760 NRS458745:NRS458760 OBO458745:OBO458760 OLK458745:OLK458760 OVG458745:OVG458760 PFC458745:PFC458760 POY458745:POY458760 PYU458745:PYU458760 QIQ458745:QIQ458760 QSM458745:QSM458760 RCI458745:RCI458760 RME458745:RME458760 RWA458745:RWA458760 SFW458745:SFW458760 SPS458745:SPS458760 SZO458745:SZO458760 TJK458745:TJK458760 TTG458745:TTG458760 UDC458745:UDC458760 UMY458745:UMY458760 UWU458745:UWU458760 VGQ458745:VGQ458760 VQM458745:VQM458760 WAI458745:WAI458760 WKE458745:WKE458760 WUA458745:WUA458760 H524281:H524296 HO524281:HO524296 RK524281:RK524296 ABG524281:ABG524296 ALC524281:ALC524296 AUY524281:AUY524296 BEU524281:BEU524296 BOQ524281:BOQ524296 BYM524281:BYM524296 CII524281:CII524296 CSE524281:CSE524296 DCA524281:DCA524296 DLW524281:DLW524296 DVS524281:DVS524296 EFO524281:EFO524296 EPK524281:EPK524296 EZG524281:EZG524296 FJC524281:FJC524296 FSY524281:FSY524296 GCU524281:GCU524296 GMQ524281:GMQ524296 GWM524281:GWM524296 HGI524281:HGI524296 HQE524281:HQE524296 IAA524281:IAA524296 IJW524281:IJW524296 ITS524281:ITS524296 JDO524281:JDO524296 JNK524281:JNK524296 JXG524281:JXG524296 KHC524281:KHC524296 KQY524281:KQY524296 LAU524281:LAU524296 LKQ524281:LKQ524296 LUM524281:LUM524296 MEI524281:MEI524296 MOE524281:MOE524296 MYA524281:MYA524296 NHW524281:NHW524296 NRS524281:NRS524296 OBO524281:OBO524296 OLK524281:OLK524296 OVG524281:OVG524296 PFC524281:PFC524296 POY524281:POY524296 PYU524281:PYU524296 QIQ524281:QIQ524296 QSM524281:QSM524296 RCI524281:RCI524296 RME524281:RME524296 RWA524281:RWA524296 SFW524281:SFW524296 SPS524281:SPS524296 SZO524281:SZO524296 TJK524281:TJK524296 TTG524281:TTG524296 UDC524281:UDC524296 UMY524281:UMY524296 UWU524281:UWU524296 VGQ524281:VGQ524296 VQM524281:VQM524296 WAI524281:WAI524296 WKE524281:WKE524296 WUA524281:WUA524296 H589817:H589832 HO589817:HO589832 RK589817:RK589832 ABG589817:ABG589832 ALC589817:ALC589832 AUY589817:AUY589832 BEU589817:BEU589832 BOQ589817:BOQ589832 BYM589817:BYM589832 CII589817:CII589832 CSE589817:CSE589832 DCA589817:DCA589832 DLW589817:DLW589832 DVS589817:DVS589832 EFO589817:EFO589832 EPK589817:EPK589832 EZG589817:EZG589832 FJC589817:FJC589832 FSY589817:FSY589832 GCU589817:GCU589832 GMQ589817:GMQ589832 GWM589817:GWM589832 HGI589817:HGI589832 HQE589817:HQE589832 IAA589817:IAA589832 IJW589817:IJW589832 ITS589817:ITS589832 JDO589817:JDO589832 JNK589817:JNK589832 JXG589817:JXG589832 KHC589817:KHC589832 KQY589817:KQY589832 LAU589817:LAU589832 LKQ589817:LKQ589832 LUM589817:LUM589832 MEI589817:MEI589832 MOE589817:MOE589832 MYA589817:MYA589832 NHW589817:NHW589832 NRS589817:NRS589832 OBO589817:OBO589832 OLK589817:OLK589832 OVG589817:OVG589832 PFC589817:PFC589832 POY589817:POY589832 PYU589817:PYU589832 QIQ589817:QIQ589832 QSM589817:QSM589832 RCI589817:RCI589832 RME589817:RME589832 RWA589817:RWA589832 SFW589817:SFW589832 SPS589817:SPS589832 SZO589817:SZO589832 TJK589817:TJK589832 TTG589817:TTG589832 UDC589817:UDC589832 UMY589817:UMY589832 UWU589817:UWU589832 VGQ589817:VGQ589832 VQM589817:VQM589832 WAI589817:WAI589832 WKE589817:WKE589832 WUA589817:WUA589832 H655353:H655368 HO655353:HO655368 RK655353:RK655368 ABG655353:ABG655368 ALC655353:ALC655368 AUY655353:AUY655368 BEU655353:BEU655368 BOQ655353:BOQ655368 BYM655353:BYM655368 CII655353:CII655368 CSE655353:CSE655368 DCA655353:DCA655368 DLW655353:DLW655368 DVS655353:DVS655368 EFO655353:EFO655368 EPK655353:EPK655368 EZG655353:EZG655368 FJC655353:FJC655368 FSY655353:FSY655368 GCU655353:GCU655368 GMQ655353:GMQ655368 GWM655353:GWM655368 HGI655353:HGI655368 HQE655353:HQE655368 IAA655353:IAA655368 IJW655353:IJW655368 ITS655353:ITS655368 JDO655353:JDO655368 JNK655353:JNK655368 JXG655353:JXG655368 KHC655353:KHC655368 KQY655353:KQY655368 LAU655353:LAU655368 LKQ655353:LKQ655368 LUM655353:LUM655368 MEI655353:MEI655368 MOE655353:MOE655368 MYA655353:MYA655368 NHW655353:NHW655368 NRS655353:NRS655368 OBO655353:OBO655368 OLK655353:OLK655368 OVG655353:OVG655368 PFC655353:PFC655368 POY655353:POY655368 PYU655353:PYU655368 QIQ655353:QIQ655368 QSM655353:QSM655368 RCI655353:RCI655368 RME655353:RME655368 RWA655353:RWA655368 SFW655353:SFW655368 SPS655353:SPS655368 SZO655353:SZO655368 TJK655353:TJK655368 TTG655353:TTG655368 UDC655353:UDC655368 UMY655353:UMY655368 UWU655353:UWU655368 VGQ655353:VGQ655368 VQM655353:VQM655368 WAI655353:WAI655368 WKE655353:WKE655368 WUA655353:WUA655368 H720889:H720904 HO720889:HO720904 RK720889:RK720904 ABG720889:ABG720904 ALC720889:ALC720904 AUY720889:AUY720904 BEU720889:BEU720904 BOQ720889:BOQ720904 BYM720889:BYM720904 CII720889:CII720904 CSE720889:CSE720904 DCA720889:DCA720904 DLW720889:DLW720904 DVS720889:DVS720904 EFO720889:EFO720904 EPK720889:EPK720904 EZG720889:EZG720904 FJC720889:FJC720904 FSY720889:FSY720904 GCU720889:GCU720904 GMQ720889:GMQ720904 GWM720889:GWM720904 HGI720889:HGI720904 HQE720889:HQE720904 IAA720889:IAA720904 IJW720889:IJW720904 ITS720889:ITS720904 JDO720889:JDO720904 JNK720889:JNK720904 JXG720889:JXG720904 KHC720889:KHC720904 KQY720889:KQY720904 LAU720889:LAU720904 LKQ720889:LKQ720904 LUM720889:LUM720904 MEI720889:MEI720904 MOE720889:MOE720904 MYA720889:MYA720904 NHW720889:NHW720904 NRS720889:NRS720904 OBO720889:OBO720904 OLK720889:OLK720904 OVG720889:OVG720904 PFC720889:PFC720904 POY720889:POY720904 PYU720889:PYU720904 QIQ720889:QIQ720904 QSM720889:QSM720904 RCI720889:RCI720904 RME720889:RME720904 RWA720889:RWA720904 SFW720889:SFW720904 SPS720889:SPS720904 SZO720889:SZO720904 TJK720889:TJK720904 TTG720889:TTG720904 UDC720889:UDC720904 UMY720889:UMY720904 UWU720889:UWU720904 VGQ720889:VGQ720904 VQM720889:VQM720904 WAI720889:WAI720904 WKE720889:WKE720904 WUA720889:WUA720904 H786425:H786440 HO786425:HO786440 RK786425:RK786440 ABG786425:ABG786440 ALC786425:ALC786440 AUY786425:AUY786440 BEU786425:BEU786440 BOQ786425:BOQ786440 BYM786425:BYM786440 CII786425:CII786440 CSE786425:CSE786440 DCA786425:DCA786440 DLW786425:DLW786440 DVS786425:DVS786440 EFO786425:EFO786440 EPK786425:EPK786440 EZG786425:EZG786440 FJC786425:FJC786440 FSY786425:FSY786440 GCU786425:GCU786440 GMQ786425:GMQ786440 GWM786425:GWM786440 HGI786425:HGI786440 HQE786425:HQE786440 IAA786425:IAA786440 IJW786425:IJW786440 ITS786425:ITS786440 JDO786425:JDO786440 JNK786425:JNK786440 JXG786425:JXG786440 KHC786425:KHC786440 KQY786425:KQY786440 LAU786425:LAU786440 LKQ786425:LKQ786440 LUM786425:LUM786440 MEI786425:MEI786440 MOE786425:MOE786440 MYA786425:MYA786440 NHW786425:NHW786440 NRS786425:NRS786440 OBO786425:OBO786440 OLK786425:OLK786440 OVG786425:OVG786440 PFC786425:PFC786440 POY786425:POY786440 PYU786425:PYU786440 QIQ786425:QIQ786440 QSM786425:QSM786440 RCI786425:RCI786440 RME786425:RME786440 RWA786425:RWA786440 SFW786425:SFW786440 SPS786425:SPS786440 SZO786425:SZO786440 TJK786425:TJK786440 TTG786425:TTG786440 UDC786425:UDC786440 UMY786425:UMY786440 UWU786425:UWU786440 VGQ786425:VGQ786440 VQM786425:VQM786440 WAI786425:WAI786440 WKE786425:WKE786440 WUA786425:WUA786440 H851961:H851976 HO851961:HO851976 RK851961:RK851976 ABG851961:ABG851976 ALC851961:ALC851976 AUY851961:AUY851976 BEU851961:BEU851976 BOQ851961:BOQ851976 BYM851961:BYM851976 CII851961:CII851976 CSE851961:CSE851976 DCA851961:DCA851976 DLW851961:DLW851976 DVS851961:DVS851976 EFO851961:EFO851976 EPK851961:EPK851976 EZG851961:EZG851976 FJC851961:FJC851976 FSY851961:FSY851976 GCU851961:GCU851976 GMQ851961:GMQ851976 GWM851961:GWM851976 HGI851961:HGI851976 HQE851961:HQE851976 IAA851961:IAA851976 IJW851961:IJW851976 ITS851961:ITS851976 JDO851961:JDO851976 JNK851961:JNK851976 JXG851961:JXG851976 KHC851961:KHC851976 KQY851961:KQY851976 LAU851961:LAU851976 LKQ851961:LKQ851976 LUM851961:LUM851976 MEI851961:MEI851976 MOE851961:MOE851976 MYA851961:MYA851976 NHW851961:NHW851976 NRS851961:NRS851976 OBO851961:OBO851976 OLK851961:OLK851976 OVG851961:OVG851976 PFC851961:PFC851976 POY851961:POY851976 PYU851961:PYU851976 QIQ851961:QIQ851976 QSM851961:QSM851976 RCI851961:RCI851976 RME851961:RME851976 RWA851961:RWA851976 SFW851961:SFW851976 SPS851961:SPS851976 SZO851961:SZO851976 TJK851961:TJK851976 TTG851961:TTG851976 UDC851961:UDC851976 UMY851961:UMY851976 UWU851961:UWU851976 VGQ851961:VGQ851976 VQM851961:VQM851976 WAI851961:WAI851976 WKE851961:WKE851976 WUA851961:WUA851976 H917497:H917512 HO917497:HO917512 RK917497:RK917512 ABG917497:ABG917512 ALC917497:ALC917512 AUY917497:AUY917512 BEU917497:BEU917512 BOQ917497:BOQ917512 BYM917497:BYM917512 CII917497:CII917512 CSE917497:CSE917512 DCA917497:DCA917512 DLW917497:DLW917512 DVS917497:DVS917512 EFO917497:EFO917512 EPK917497:EPK917512 EZG917497:EZG917512 FJC917497:FJC917512 FSY917497:FSY917512 GCU917497:GCU917512 GMQ917497:GMQ917512 GWM917497:GWM917512 HGI917497:HGI917512 HQE917497:HQE917512 IAA917497:IAA917512 IJW917497:IJW917512 ITS917497:ITS917512 JDO917497:JDO917512 JNK917497:JNK917512 JXG917497:JXG917512 KHC917497:KHC917512 KQY917497:KQY917512 LAU917497:LAU917512 LKQ917497:LKQ917512 LUM917497:LUM917512 MEI917497:MEI917512 MOE917497:MOE917512 MYA917497:MYA917512 NHW917497:NHW917512 NRS917497:NRS917512 OBO917497:OBO917512 OLK917497:OLK917512 OVG917497:OVG917512 PFC917497:PFC917512 POY917497:POY917512 PYU917497:PYU917512 QIQ917497:QIQ917512 QSM917497:QSM917512 RCI917497:RCI917512 RME917497:RME917512 RWA917497:RWA917512 SFW917497:SFW917512 SPS917497:SPS917512 SZO917497:SZO917512 TJK917497:TJK917512 TTG917497:TTG917512 UDC917497:UDC917512 UMY917497:UMY917512 UWU917497:UWU917512 VGQ917497:VGQ917512 VQM917497:VQM917512 WAI917497:WAI917512 WKE917497:WKE917512 WUA917497:WUA917512 H983033:H983048 HO983033:HO983048 RK983033:RK983048 ABG983033:ABG983048 ALC983033:ALC983048 AUY983033:AUY983048 BEU983033:BEU983048 BOQ983033:BOQ983048 BYM983033:BYM983048 CII983033:CII983048 CSE983033:CSE983048 DCA983033:DCA983048 DLW983033:DLW983048 DVS983033:DVS983048 EFO983033:EFO983048 EPK983033:EPK983048 EZG983033:EZG983048 FJC983033:FJC983048 FSY983033:FSY983048 GCU983033:GCU983048 GMQ983033:GMQ983048 GWM983033:GWM983048 HGI983033:HGI983048 HQE983033:HQE983048 IAA983033:IAA983048 IJW983033:IJW983048 ITS983033:ITS983048 JDO983033:JDO983048 JNK983033:JNK983048 JXG983033:JXG983048 KHC983033:KHC983048 KQY983033:KQY983048 LAU983033:LAU983048 LKQ983033:LKQ983048 LUM983033:LUM983048 MEI983033:MEI983048 MOE983033:MOE983048 MYA983033:MYA983048 NHW983033:NHW983048 NRS983033:NRS983048 OBO983033:OBO983048 OLK983033:OLK983048 OVG983033:OVG983048 PFC983033:PFC983048 POY983033:POY983048 PYU983033:PYU983048 QIQ983033:QIQ983048 QSM983033:QSM983048 RCI983033:RCI983048 RME983033:RME983048 RWA983033:RWA983048 SFW983033:SFW983048 SPS983033:SPS983048 SZO983033:SZO983048 TJK983033:TJK983048 TTG983033:TTG983048 UDC983033:UDC983048 UMY983033:UMY983048 UWU983033:UWU983048 VGQ983033:VGQ983048 VQM983033:VQM983048 WAI983033:WAI983048 WKE983033:WKE983048 H64 H22:H27 WUA22:WUA27 WKE22:WKE27 WAI22:WAI27 VQM22:VQM27 VGQ22:VGQ27 UWU22:UWU27 UMY22:UMY27 UDC22:UDC27 TTG22:TTG27 TJK22:TJK27 SZO22:SZO27 SPS22:SPS27 SFW22:SFW27 RWA22:RWA27 RME22:RME27 RCI22:RCI27 QSM22:QSM27 QIQ22:QIQ27 PYU22:PYU27 POY22:POY27 PFC22:PFC27 OVG22:OVG27 OLK22:OLK27 OBO22:OBO27 NRS22:NRS27 NHW22:NHW27 MYA22:MYA27 MOE22:MOE27 MEI22:MEI27 LUM22:LUM27 LKQ22:LKQ27 LAU22:LAU27 KQY22:KQY27 KHC22:KHC27 JXG22:JXG27 JNK22:JNK27 JDO22:JDO27 ITS22:ITS27 IJW22:IJW27 IAA22:IAA27 HQE22:HQE27 HGI22:HGI27 GWM22:GWM27 GMQ22:GMQ27 GCU22:GCU27 FSY22:FSY27 FJC22:FJC27 EZG22:EZG27 EPK22:EPK27 EFO22:EFO27 DVS22:DVS27 DLW22:DLW27 DCA22:DCA27 CSE22:CSE27 CII22:CII27 BYM22:BYM27 BOQ22:BOQ27 BEU22:BEU27 AUY22:AUY27 ALC22:ALC27 ABG22:ABG27 RK22:RK27 HO22:HO27 HO29:HO38 H67:H71" xr:uid="{3A3F4AA6-518C-40CB-86D1-FE74AB32C50F}">
      <formula1>fuenteRecursos</formula1>
    </dataValidation>
    <dataValidation type="list" allowBlank="1" showInputMessage="1" showErrorMessage="1" sqref="D65398:D65507 HL65398:HL65507 RH65398:RH65507 ABD65398:ABD65507 AKZ65398:AKZ65507 AUV65398:AUV65507 BER65398:BER65507 BON65398:BON65507 BYJ65398:BYJ65507 CIF65398:CIF65507 CSB65398:CSB65507 DBX65398:DBX65507 DLT65398:DLT65507 DVP65398:DVP65507 EFL65398:EFL65507 EPH65398:EPH65507 EZD65398:EZD65507 FIZ65398:FIZ65507 FSV65398:FSV65507 GCR65398:GCR65507 GMN65398:GMN65507 GWJ65398:GWJ65507 HGF65398:HGF65507 HQB65398:HQB65507 HZX65398:HZX65507 IJT65398:IJT65507 ITP65398:ITP65507 JDL65398:JDL65507 JNH65398:JNH65507 JXD65398:JXD65507 KGZ65398:KGZ65507 KQV65398:KQV65507 LAR65398:LAR65507 LKN65398:LKN65507 LUJ65398:LUJ65507 MEF65398:MEF65507 MOB65398:MOB65507 MXX65398:MXX65507 NHT65398:NHT65507 NRP65398:NRP65507 OBL65398:OBL65507 OLH65398:OLH65507 OVD65398:OVD65507 PEZ65398:PEZ65507 POV65398:POV65507 PYR65398:PYR65507 QIN65398:QIN65507 QSJ65398:QSJ65507 RCF65398:RCF65507 RMB65398:RMB65507 RVX65398:RVX65507 SFT65398:SFT65507 SPP65398:SPP65507 SZL65398:SZL65507 TJH65398:TJH65507 TTD65398:TTD65507 UCZ65398:UCZ65507 UMV65398:UMV65507 UWR65398:UWR65507 VGN65398:VGN65507 VQJ65398:VQJ65507 WAF65398:WAF65507 WKB65398:WKB65507 WTX65398:WTX65507 D130934:D131043 HL130934:HL131043 RH130934:RH131043 ABD130934:ABD131043 AKZ130934:AKZ131043 AUV130934:AUV131043 BER130934:BER131043 BON130934:BON131043 BYJ130934:BYJ131043 CIF130934:CIF131043 CSB130934:CSB131043 DBX130934:DBX131043 DLT130934:DLT131043 DVP130934:DVP131043 EFL130934:EFL131043 EPH130934:EPH131043 EZD130934:EZD131043 FIZ130934:FIZ131043 FSV130934:FSV131043 GCR130934:GCR131043 GMN130934:GMN131043 GWJ130934:GWJ131043 HGF130934:HGF131043 HQB130934:HQB131043 HZX130934:HZX131043 IJT130934:IJT131043 ITP130934:ITP131043 JDL130934:JDL131043 JNH130934:JNH131043 JXD130934:JXD131043 KGZ130934:KGZ131043 KQV130934:KQV131043 LAR130934:LAR131043 LKN130934:LKN131043 LUJ130934:LUJ131043 MEF130934:MEF131043 MOB130934:MOB131043 MXX130934:MXX131043 NHT130934:NHT131043 NRP130934:NRP131043 OBL130934:OBL131043 OLH130934:OLH131043 OVD130934:OVD131043 PEZ130934:PEZ131043 POV130934:POV131043 PYR130934:PYR131043 QIN130934:QIN131043 QSJ130934:QSJ131043 RCF130934:RCF131043 RMB130934:RMB131043 RVX130934:RVX131043 SFT130934:SFT131043 SPP130934:SPP131043 SZL130934:SZL131043 TJH130934:TJH131043 TTD130934:TTD131043 UCZ130934:UCZ131043 UMV130934:UMV131043 UWR130934:UWR131043 VGN130934:VGN131043 VQJ130934:VQJ131043 WAF130934:WAF131043 WKB130934:WKB131043 WTX130934:WTX131043 D196470:D196579 HL196470:HL196579 RH196470:RH196579 ABD196470:ABD196579 AKZ196470:AKZ196579 AUV196470:AUV196579 BER196470:BER196579 BON196470:BON196579 BYJ196470:BYJ196579 CIF196470:CIF196579 CSB196470:CSB196579 DBX196470:DBX196579 DLT196470:DLT196579 DVP196470:DVP196579 EFL196470:EFL196579 EPH196470:EPH196579 EZD196470:EZD196579 FIZ196470:FIZ196579 FSV196470:FSV196579 GCR196470:GCR196579 GMN196470:GMN196579 GWJ196470:GWJ196579 HGF196470:HGF196579 HQB196470:HQB196579 HZX196470:HZX196579 IJT196470:IJT196579 ITP196470:ITP196579 JDL196470:JDL196579 JNH196470:JNH196579 JXD196470:JXD196579 KGZ196470:KGZ196579 KQV196470:KQV196579 LAR196470:LAR196579 LKN196470:LKN196579 LUJ196470:LUJ196579 MEF196470:MEF196579 MOB196470:MOB196579 MXX196470:MXX196579 NHT196470:NHT196579 NRP196470:NRP196579 OBL196470:OBL196579 OLH196470:OLH196579 OVD196470:OVD196579 PEZ196470:PEZ196579 POV196470:POV196579 PYR196470:PYR196579 QIN196470:QIN196579 QSJ196470:QSJ196579 RCF196470:RCF196579 RMB196470:RMB196579 RVX196470:RVX196579 SFT196470:SFT196579 SPP196470:SPP196579 SZL196470:SZL196579 TJH196470:TJH196579 TTD196470:TTD196579 UCZ196470:UCZ196579 UMV196470:UMV196579 UWR196470:UWR196579 VGN196470:VGN196579 VQJ196470:VQJ196579 WAF196470:WAF196579 WKB196470:WKB196579 WTX196470:WTX196579 D262006:D262115 HL262006:HL262115 RH262006:RH262115 ABD262006:ABD262115 AKZ262006:AKZ262115 AUV262006:AUV262115 BER262006:BER262115 BON262006:BON262115 BYJ262006:BYJ262115 CIF262006:CIF262115 CSB262006:CSB262115 DBX262006:DBX262115 DLT262006:DLT262115 DVP262006:DVP262115 EFL262006:EFL262115 EPH262006:EPH262115 EZD262006:EZD262115 FIZ262006:FIZ262115 FSV262006:FSV262115 GCR262006:GCR262115 GMN262006:GMN262115 GWJ262006:GWJ262115 HGF262006:HGF262115 HQB262006:HQB262115 HZX262006:HZX262115 IJT262006:IJT262115 ITP262006:ITP262115 JDL262006:JDL262115 JNH262006:JNH262115 JXD262006:JXD262115 KGZ262006:KGZ262115 KQV262006:KQV262115 LAR262006:LAR262115 LKN262006:LKN262115 LUJ262006:LUJ262115 MEF262006:MEF262115 MOB262006:MOB262115 MXX262006:MXX262115 NHT262006:NHT262115 NRP262006:NRP262115 OBL262006:OBL262115 OLH262006:OLH262115 OVD262006:OVD262115 PEZ262006:PEZ262115 POV262006:POV262115 PYR262006:PYR262115 QIN262006:QIN262115 QSJ262006:QSJ262115 RCF262006:RCF262115 RMB262006:RMB262115 RVX262006:RVX262115 SFT262006:SFT262115 SPP262006:SPP262115 SZL262006:SZL262115 TJH262006:TJH262115 TTD262006:TTD262115 UCZ262006:UCZ262115 UMV262006:UMV262115 UWR262006:UWR262115 VGN262006:VGN262115 VQJ262006:VQJ262115 WAF262006:WAF262115 WKB262006:WKB262115 WTX262006:WTX262115 D327542:D327651 HL327542:HL327651 RH327542:RH327651 ABD327542:ABD327651 AKZ327542:AKZ327651 AUV327542:AUV327651 BER327542:BER327651 BON327542:BON327651 BYJ327542:BYJ327651 CIF327542:CIF327651 CSB327542:CSB327651 DBX327542:DBX327651 DLT327542:DLT327651 DVP327542:DVP327651 EFL327542:EFL327651 EPH327542:EPH327651 EZD327542:EZD327651 FIZ327542:FIZ327651 FSV327542:FSV327651 GCR327542:GCR327651 GMN327542:GMN327651 GWJ327542:GWJ327651 HGF327542:HGF327651 HQB327542:HQB327651 HZX327542:HZX327651 IJT327542:IJT327651 ITP327542:ITP327651 JDL327542:JDL327651 JNH327542:JNH327651 JXD327542:JXD327651 KGZ327542:KGZ327651 KQV327542:KQV327651 LAR327542:LAR327651 LKN327542:LKN327651 LUJ327542:LUJ327651 MEF327542:MEF327651 MOB327542:MOB327651 MXX327542:MXX327651 NHT327542:NHT327651 NRP327542:NRP327651 OBL327542:OBL327651 OLH327542:OLH327651 OVD327542:OVD327651 PEZ327542:PEZ327651 POV327542:POV327651 PYR327542:PYR327651 QIN327542:QIN327651 QSJ327542:QSJ327651 RCF327542:RCF327651 RMB327542:RMB327651 RVX327542:RVX327651 SFT327542:SFT327651 SPP327542:SPP327651 SZL327542:SZL327651 TJH327542:TJH327651 TTD327542:TTD327651 UCZ327542:UCZ327651 UMV327542:UMV327651 UWR327542:UWR327651 VGN327542:VGN327651 VQJ327542:VQJ327651 WAF327542:WAF327651 WKB327542:WKB327651 WTX327542:WTX327651 D393078:D393187 HL393078:HL393187 RH393078:RH393187 ABD393078:ABD393187 AKZ393078:AKZ393187 AUV393078:AUV393187 BER393078:BER393187 BON393078:BON393187 BYJ393078:BYJ393187 CIF393078:CIF393187 CSB393078:CSB393187 DBX393078:DBX393187 DLT393078:DLT393187 DVP393078:DVP393187 EFL393078:EFL393187 EPH393078:EPH393187 EZD393078:EZD393187 FIZ393078:FIZ393187 FSV393078:FSV393187 GCR393078:GCR393187 GMN393078:GMN393187 GWJ393078:GWJ393187 HGF393078:HGF393187 HQB393078:HQB393187 HZX393078:HZX393187 IJT393078:IJT393187 ITP393078:ITP393187 JDL393078:JDL393187 JNH393078:JNH393187 JXD393078:JXD393187 KGZ393078:KGZ393187 KQV393078:KQV393187 LAR393078:LAR393187 LKN393078:LKN393187 LUJ393078:LUJ393187 MEF393078:MEF393187 MOB393078:MOB393187 MXX393078:MXX393187 NHT393078:NHT393187 NRP393078:NRP393187 OBL393078:OBL393187 OLH393078:OLH393187 OVD393078:OVD393187 PEZ393078:PEZ393187 POV393078:POV393187 PYR393078:PYR393187 QIN393078:QIN393187 QSJ393078:QSJ393187 RCF393078:RCF393187 RMB393078:RMB393187 RVX393078:RVX393187 SFT393078:SFT393187 SPP393078:SPP393187 SZL393078:SZL393187 TJH393078:TJH393187 TTD393078:TTD393187 UCZ393078:UCZ393187 UMV393078:UMV393187 UWR393078:UWR393187 VGN393078:VGN393187 VQJ393078:VQJ393187 WAF393078:WAF393187 WKB393078:WKB393187 WTX393078:WTX393187 D458614:D458723 HL458614:HL458723 RH458614:RH458723 ABD458614:ABD458723 AKZ458614:AKZ458723 AUV458614:AUV458723 BER458614:BER458723 BON458614:BON458723 BYJ458614:BYJ458723 CIF458614:CIF458723 CSB458614:CSB458723 DBX458614:DBX458723 DLT458614:DLT458723 DVP458614:DVP458723 EFL458614:EFL458723 EPH458614:EPH458723 EZD458614:EZD458723 FIZ458614:FIZ458723 FSV458614:FSV458723 GCR458614:GCR458723 GMN458614:GMN458723 GWJ458614:GWJ458723 HGF458614:HGF458723 HQB458614:HQB458723 HZX458614:HZX458723 IJT458614:IJT458723 ITP458614:ITP458723 JDL458614:JDL458723 JNH458614:JNH458723 JXD458614:JXD458723 KGZ458614:KGZ458723 KQV458614:KQV458723 LAR458614:LAR458723 LKN458614:LKN458723 LUJ458614:LUJ458723 MEF458614:MEF458723 MOB458614:MOB458723 MXX458614:MXX458723 NHT458614:NHT458723 NRP458614:NRP458723 OBL458614:OBL458723 OLH458614:OLH458723 OVD458614:OVD458723 PEZ458614:PEZ458723 POV458614:POV458723 PYR458614:PYR458723 QIN458614:QIN458723 QSJ458614:QSJ458723 RCF458614:RCF458723 RMB458614:RMB458723 RVX458614:RVX458723 SFT458614:SFT458723 SPP458614:SPP458723 SZL458614:SZL458723 TJH458614:TJH458723 TTD458614:TTD458723 UCZ458614:UCZ458723 UMV458614:UMV458723 UWR458614:UWR458723 VGN458614:VGN458723 VQJ458614:VQJ458723 WAF458614:WAF458723 WKB458614:WKB458723 WTX458614:WTX458723 D524150:D524259 HL524150:HL524259 RH524150:RH524259 ABD524150:ABD524259 AKZ524150:AKZ524259 AUV524150:AUV524259 BER524150:BER524259 BON524150:BON524259 BYJ524150:BYJ524259 CIF524150:CIF524259 CSB524150:CSB524259 DBX524150:DBX524259 DLT524150:DLT524259 DVP524150:DVP524259 EFL524150:EFL524259 EPH524150:EPH524259 EZD524150:EZD524259 FIZ524150:FIZ524259 FSV524150:FSV524259 GCR524150:GCR524259 GMN524150:GMN524259 GWJ524150:GWJ524259 HGF524150:HGF524259 HQB524150:HQB524259 HZX524150:HZX524259 IJT524150:IJT524259 ITP524150:ITP524259 JDL524150:JDL524259 JNH524150:JNH524259 JXD524150:JXD524259 KGZ524150:KGZ524259 KQV524150:KQV524259 LAR524150:LAR524259 LKN524150:LKN524259 LUJ524150:LUJ524259 MEF524150:MEF524259 MOB524150:MOB524259 MXX524150:MXX524259 NHT524150:NHT524259 NRP524150:NRP524259 OBL524150:OBL524259 OLH524150:OLH524259 OVD524150:OVD524259 PEZ524150:PEZ524259 POV524150:POV524259 PYR524150:PYR524259 QIN524150:QIN524259 QSJ524150:QSJ524259 RCF524150:RCF524259 RMB524150:RMB524259 RVX524150:RVX524259 SFT524150:SFT524259 SPP524150:SPP524259 SZL524150:SZL524259 TJH524150:TJH524259 TTD524150:TTD524259 UCZ524150:UCZ524259 UMV524150:UMV524259 UWR524150:UWR524259 VGN524150:VGN524259 VQJ524150:VQJ524259 WAF524150:WAF524259 WKB524150:WKB524259 WTX524150:WTX524259 D589686:D589795 HL589686:HL589795 RH589686:RH589795 ABD589686:ABD589795 AKZ589686:AKZ589795 AUV589686:AUV589795 BER589686:BER589795 BON589686:BON589795 BYJ589686:BYJ589795 CIF589686:CIF589795 CSB589686:CSB589795 DBX589686:DBX589795 DLT589686:DLT589795 DVP589686:DVP589795 EFL589686:EFL589795 EPH589686:EPH589795 EZD589686:EZD589795 FIZ589686:FIZ589795 FSV589686:FSV589795 GCR589686:GCR589795 GMN589686:GMN589795 GWJ589686:GWJ589795 HGF589686:HGF589795 HQB589686:HQB589795 HZX589686:HZX589795 IJT589686:IJT589795 ITP589686:ITP589795 JDL589686:JDL589795 JNH589686:JNH589795 JXD589686:JXD589795 KGZ589686:KGZ589795 KQV589686:KQV589795 LAR589686:LAR589795 LKN589686:LKN589795 LUJ589686:LUJ589795 MEF589686:MEF589795 MOB589686:MOB589795 MXX589686:MXX589795 NHT589686:NHT589795 NRP589686:NRP589795 OBL589686:OBL589795 OLH589686:OLH589795 OVD589686:OVD589795 PEZ589686:PEZ589795 POV589686:POV589795 PYR589686:PYR589795 QIN589686:QIN589795 QSJ589686:QSJ589795 RCF589686:RCF589795 RMB589686:RMB589795 RVX589686:RVX589795 SFT589686:SFT589795 SPP589686:SPP589795 SZL589686:SZL589795 TJH589686:TJH589795 TTD589686:TTD589795 UCZ589686:UCZ589795 UMV589686:UMV589795 UWR589686:UWR589795 VGN589686:VGN589795 VQJ589686:VQJ589795 WAF589686:WAF589795 WKB589686:WKB589795 WTX589686:WTX589795 D655222:D655331 HL655222:HL655331 RH655222:RH655331 ABD655222:ABD655331 AKZ655222:AKZ655331 AUV655222:AUV655331 BER655222:BER655331 BON655222:BON655331 BYJ655222:BYJ655331 CIF655222:CIF655331 CSB655222:CSB655331 DBX655222:DBX655331 DLT655222:DLT655331 DVP655222:DVP655331 EFL655222:EFL655331 EPH655222:EPH655331 EZD655222:EZD655331 FIZ655222:FIZ655331 FSV655222:FSV655331 GCR655222:GCR655331 GMN655222:GMN655331 GWJ655222:GWJ655331 HGF655222:HGF655331 HQB655222:HQB655331 HZX655222:HZX655331 IJT655222:IJT655331 ITP655222:ITP655331 JDL655222:JDL655331 JNH655222:JNH655331 JXD655222:JXD655331 KGZ655222:KGZ655331 KQV655222:KQV655331 LAR655222:LAR655331 LKN655222:LKN655331 LUJ655222:LUJ655331 MEF655222:MEF655331 MOB655222:MOB655331 MXX655222:MXX655331 NHT655222:NHT655331 NRP655222:NRP655331 OBL655222:OBL655331 OLH655222:OLH655331 OVD655222:OVD655331 PEZ655222:PEZ655331 POV655222:POV655331 PYR655222:PYR655331 QIN655222:QIN655331 QSJ655222:QSJ655331 RCF655222:RCF655331 RMB655222:RMB655331 RVX655222:RVX655331 SFT655222:SFT655331 SPP655222:SPP655331 SZL655222:SZL655331 TJH655222:TJH655331 TTD655222:TTD655331 UCZ655222:UCZ655331 UMV655222:UMV655331 UWR655222:UWR655331 VGN655222:VGN655331 VQJ655222:VQJ655331 WAF655222:WAF655331 WKB655222:WKB655331 WTX655222:WTX655331 D720758:D720867 HL720758:HL720867 RH720758:RH720867 ABD720758:ABD720867 AKZ720758:AKZ720867 AUV720758:AUV720867 BER720758:BER720867 BON720758:BON720867 BYJ720758:BYJ720867 CIF720758:CIF720867 CSB720758:CSB720867 DBX720758:DBX720867 DLT720758:DLT720867 DVP720758:DVP720867 EFL720758:EFL720867 EPH720758:EPH720867 EZD720758:EZD720867 FIZ720758:FIZ720867 FSV720758:FSV720867 GCR720758:GCR720867 GMN720758:GMN720867 GWJ720758:GWJ720867 HGF720758:HGF720867 HQB720758:HQB720867 HZX720758:HZX720867 IJT720758:IJT720867 ITP720758:ITP720867 JDL720758:JDL720867 JNH720758:JNH720867 JXD720758:JXD720867 KGZ720758:KGZ720867 KQV720758:KQV720867 LAR720758:LAR720867 LKN720758:LKN720867 LUJ720758:LUJ720867 MEF720758:MEF720867 MOB720758:MOB720867 MXX720758:MXX720867 NHT720758:NHT720867 NRP720758:NRP720867 OBL720758:OBL720867 OLH720758:OLH720867 OVD720758:OVD720867 PEZ720758:PEZ720867 POV720758:POV720867 PYR720758:PYR720867 QIN720758:QIN720867 QSJ720758:QSJ720867 RCF720758:RCF720867 RMB720758:RMB720867 RVX720758:RVX720867 SFT720758:SFT720867 SPP720758:SPP720867 SZL720758:SZL720867 TJH720758:TJH720867 TTD720758:TTD720867 UCZ720758:UCZ720867 UMV720758:UMV720867 UWR720758:UWR720867 VGN720758:VGN720867 VQJ720758:VQJ720867 WAF720758:WAF720867 WKB720758:WKB720867 WTX720758:WTX720867 D786294:D786403 HL786294:HL786403 RH786294:RH786403 ABD786294:ABD786403 AKZ786294:AKZ786403 AUV786294:AUV786403 BER786294:BER786403 BON786294:BON786403 BYJ786294:BYJ786403 CIF786294:CIF786403 CSB786294:CSB786403 DBX786294:DBX786403 DLT786294:DLT786403 DVP786294:DVP786403 EFL786294:EFL786403 EPH786294:EPH786403 EZD786294:EZD786403 FIZ786294:FIZ786403 FSV786294:FSV786403 GCR786294:GCR786403 GMN786294:GMN786403 GWJ786294:GWJ786403 HGF786294:HGF786403 HQB786294:HQB786403 HZX786294:HZX786403 IJT786294:IJT786403 ITP786294:ITP786403 JDL786294:JDL786403 JNH786294:JNH786403 JXD786294:JXD786403 KGZ786294:KGZ786403 KQV786294:KQV786403 LAR786294:LAR786403 LKN786294:LKN786403 LUJ786294:LUJ786403 MEF786294:MEF786403 MOB786294:MOB786403 MXX786294:MXX786403 NHT786294:NHT786403 NRP786294:NRP786403 OBL786294:OBL786403 OLH786294:OLH786403 OVD786294:OVD786403 PEZ786294:PEZ786403 POV786294:POV786403 PYR786294:PYR786403 QIN786294:QIN786403 QSJ786294:QSJ786403 RCF786294:RCF786403 RMB786294:RMB786403 RVX786294:RVX786403 SFT786294:SFT786403 SPP786294:SPP786403 SZL786294:SZL786403 TJH786294:TJH786403 TTD786294:TTD786403 UCZ786294:UCZ786403 UMV786294:UMV786403 UWR786294:UWR786403 VGN786294:VGN786403 VQJ786294:VQJ786403 WAF786294:WAF786403 WKB786294:WKB786403 WTX786294:WTX786403 D851830:D851939 HL851830:HL851939 RH851830:RH851939 ABD851830:ABD851939 AKZ851830:AKZ851939 AUV851830:AUV851939 BER851830:BER851939 BON851830:BON851939 BYJ851830:BYJ851939 CIF851830:CIF851939 CSB851830:CSB851939 DBX851830:DBX851939 DLT851830:DLT851939 DVP851830:DVP851939 EFL851830:EFL851939 EPH851830:EPH851939 EZD851830:EZD851939 FIZ851830:FIZ851939 FSV851830:FSV851939 GCR851830:GCR851939 GMN851830:GMN851939 GWJ851830:GWJ851939 HGF851830:HGF851939 HQB851830:HQB851939 HZX851830:HZX851939 IJT851830:IJT851939 ITP851830:ITP851939 JDL851830:JDL851939 JNH851830:JNH851939 JXD851830:JXD851939 KGZ851830:KGZ851939 KQV851830:KQV851939 LAR851830:LAR851939 LKN851830:LKN851939 LUJ851830:LUJ851939 MEF851830:MEF851939 MOB851830:MOB851939 MXX851830:MXX851939 NHT851830:NHT851939 NRP851830:NRP851939 OBL851830:OBL851939 OLH851830:OLH851939 OVD851830:OVD851939 PEZ851830:PEZ851939 POV851830:POV851939 PYR851830:PYR851939 QIN851830:QIN851939 QSJ851830:QSJ851939 RCF851830:RCF851939 RMB851830:RMB851939 RVX851830:RVX851939 SFT851830:SFT851939 SPP851830:SPP851939 SZL851830:SZL851939 TJH851830:TJH851939 TTD851830:TTD851939 UCZ851830:UCZ851939 UMV851830:UMV851939 UWR851830:UWR851939 VGN851830:VGN851939 VQJ851830:VQJ851939 WAF851830:WAF851939 WKB851830:WKB851939 WTX851830:WTX851939 D917366:D917475 HL917366:HL917475 RH917366:RH917475 ABD917366:ABD917475 AKZ917366:AKZ917475 AUV917366:AUV917475 BER917366:BER917475 BON917366:BON917475 BYJ917366:BYJ917475 CIF917366:CIF917475 CSB917366:CSB917475 DBX917366:DBX917475 DLT917366:DLT917475 DVP917366:DVP917475 EFL917366:EFL917475 EPH917366:EPH917475 EZD917366:EZD917475 FIZ917366:FIZ917475 FSV917366:FSV917475 GCR917366:GCR917475 GMN917366:GMN917475 GWJ917366:GWJ917475 HGF917366:HGF917475 HQB917366:HQB917475 HZX917366:HZX917475 IJT917366:IJT917475 ITP917366:ITP917475 JDL917366:JDL917475 JNH917366:JNH917475 JXD917366:JXD917475 KGZ917366:KGZ917475 KQV917366:KQV917475 LAR917366:LAR917475 LKN917366:LKN917475 LUJ917366:LUJ917475 MEF917366:MEF917475 MOB917366:MOB917475 MXX917366:MXX917475 NHT917366:NHT917475 NRP917366:NRP917475 OBL917366:OBL917475 OLH917366:OLH917475 OVD917366:OVD917475 PEZ917366:PEZ917475 POV917366:POV917475 PYR917366:PYR917475 QIN917366:QIN917475 QSJ917366:QSJ917475 RCF917366:RCF917475 RMB917366:RMB917475 RVX917366:RVX917475 SFT917366:SFT917475 SPP917366:SPP917475 SZL917366:SZL917475 TJH917366:TJH917475 TTD917366:TTD917475 UCZ917366:UCZ917475 UMV917366:UMV917475 UWR917366:UWR917475 VGN917366:VGN917475 VQJ917366:VQJ917475 WAF917366:WAF917475 WKB917366:WKB917475 WTX917366:WTX917475 D982902:D983011 HL982902:HL983011 RH982902:RH983011 ABD982902:ABD983011 AKZ982902:AKZ983011 AUV982902:AUV983011 BER982902:BER983011 BON982902:BON983011 BYJ982902:BYJ983011 CIF982902:CIF983011 CSB982902:CSB983011 DBX982902:DBX983011 DLT982902:DLT983011 DVP982902:DVP983011 EFL982902:EFL983011 EPH982902:EPH983011 EZD982902:EZD983011 FIZ982902:FIZ983011 FSV982902:FSV983011 GCR982902:GCR983011 GMN982902:GMN983011 GWJ982902:GWJ983011 HGF982902:HGF983011 HQB982902:HQB983011 HZX982902:HZX983011 IJT982902:IJT983011 ITP982902:ITP983011 JDL982902:JDL983011 JNH982902:JNH983011 JXD982902:JXD983011 KGZ982902:KGZ983011 KQV982902:KQV983011 LAR982902:LAR983011 LKN982902:LKN983011 LUJ982902:LUJ983011 MEF982902:MEF983011 MOB982902:MOB983011 MXX982902:MXX983011 NHT982902:NHT983011 NRP982902:NRP983011 OBL982902:OBL983011 OLH982902:OLH983011 OVD982902:OVD983011 PEZ982902:PEZ983011 POV982902:POV983011 PYR982902:PYR983011 QIN982902:QIN983011 QSJ982902:QSJ983011 RCF982902:RCF983011 RMB982902:RMB983011 RVX982902:RVX983011 SFT982902:SFT983011 SPP982902:SPP983011 SZL982902:SZL983011 TJH982902:TJH983011 TTD982902:TTD983011 UCZ982902:UCZ983011 UMV982902:UMV983011 UWR982902:UWR983011 VGN982902:VGN983011 VQJ982902:VQJ983011 WAF982902:WAF983011 WKB982902:WKB983011 WTX982902:WTX983011 D1048438:D1048576 HL1048438:HL1048576 RH1048438:RH1048576 ABD1048438:ABD1048576 AKZ1048438:AKZ1048576 AUV1048438:AUV1048576 BER1048438:BER1048576 BON1048438:BON1048576 BYJ1048438:BYJ1048576 CIF1048438:CIF1048576 CSB1048438:CSB1048576 DBX1048438:DBX1048576 DLT1048438:DLT1048576 DVP1048438:DVP1048576 EFL1048438:EFL1048576 EPH1048438:EPH1048576 EZD1048438:EZD1048576 FIZ1048438:FIZ1048576 FSV1048438:FSV1048576 GCR1048438:GCR1048576 GMN1048438:GMN1048576 GWJ1048438:GWJ1048576 HGF1048438:HGF1048576 HQB1048438:HQB1048576 HZX1048438:HZX1048576 IJT1048438:IJT1048576 ITP1048438:ITP1048576 JDL1048438:JDL1048576 JNH1048438:JNH1048576 JXD1048438:JXD1048576 KGZ1048438:KGZ1048576 KQV1048438:KQV1048576 LAR1048438:LAR1048576 LKN1048438:LKN1048576 LUJ1048438:LUJ1048576 MEF1048438:MEF1048576 MOB1048438:MOB1048576 MXX1048438:MXX1048576 NHT1048438:NHT1048576 NRP1048438:NRP1048576 OBL1048438:OBL1048576 OLH1048438:OLH1048576 OVD1048438:OVD1048576 PEZ1048438:PEZ1048576 POV1048438:POV1048576 PYR1048438:PYR1048576 QIN1048438:QIN1048576 QSJ1048438:QSJ1048576 RCF1048438:RCF1048576 RMB1048438:RMB1048576 RVX1048438:RVX1048576 SFT1048438:SFT1048576 SPP1048438:SPP1048576 SZL1048438:SZL1048576 TJH1048438:TJH1048576 TTD1048438:TTD1048576 UCZ1048438:UCZ1048576 UMV1048438:UMV1048576 UWR1048438:UWR1048576 VGN1048438:VGN1048576 VQJ1048438:VQJ1048576 WAF1048438:WAF1048576 WKB1048438:WKB1048576 WTX1048438:WTX1048576 HG65398:HG65507 RC65398:RC65507 AAY65398:AAY65507 AKU65398:AKU65507 AUQ65398:AUQ65507 BEM65398:BEM65507 BOI65398:BOI65507 BYE65398:BYE65507 CIA65398:CIA65507 CRW65398:CRW65507 DBS65398:DBS65507 DLO65398:DLO65507 DVK65398:DVK65507 EFG65398:EFG65507 EPC65398:EPC65507 EYY65398:EYY65507 FIU65398:FIU65507 FSQ65398:FSQ65507 GCM65398:GCM65507 GMI65398:GMI65507 GWE65398:GWE65507 HGA65398:HGA65507 HPW65398:HPW65507 HZS65398:HZS65507 IJO65398:IJO65507 ITK65398:ITK65507 JDG65398:JDG65507 JNC65398:JNC65507 JWY65398:JWY65507 KGU65398:KGU65507 KQQ65398:KQQ65507 LAM65398:LAM65507 LKI65398:LKI65507 LUE65398:LUE65507 MEA65398:MEA65507 MNW65398:MNW65507 MXS65398:MXS65507 NHO65398:NHO65507 NRK65398:NRK65507 OBG65398:OBG65507 OLC65398:OLC65507 OUY65398:OUY65507 PEU65398:PEU65507 POQ65398:POQ65507 PYM65398:PYM65507 QII65398:QII65507 QSE65398:QSE65507 RCA65398:RCA65507 RLW65398:RLW65507 RVS65398:RVS65507 SFO65398:SFO65507 SPK65398:SPK65507 SZG65398:SZG65507 TJC65398:TJC65507 TSY65398:TSY65507 UCU65398:UCU65507 UMQ65398:UMQ65507 UWM65398:UWM65507 VGI65398:VGI65507 VQE65398:VQE65507 WAA65398:WAA65507 WJW65398:WJW65507 WTS65398:WTS65507 XDO65398:XFD65507 HG130934:HG131043 RC130934:RC131043 AAY130934:AAY131043 AKU130934:AKU131043 AUQ130934:AUQ131043 BEM130934:BEM131043 BOI130934:BOI131043 BYE130934:BYE131043 CIA130934:CIA131043 CRW130934:CRW131043 DBS130934:DBS131043 DLO130934:DLO131043 DVK130934:DVK131043 EFG130934:EFG131043 EPC130934:EPC131043 EYY130934:EYY131043 FIU130934:FIU131043 FSQ130934:FSQ131043 GCM130934:GCM131043 GMI130934:GMI131043 GWE130934:GWE131043 HGA130934:HGA131043 HPW130934:HPW131043 HZS130934:HZS131043 IJO130934:IJO131043 ITK130934:ITK131043 JDG130934:JDG131043 JNC130934:JNC131043 JWY130934:JWY131043 KGU130934:KGU131043 KQQ130934:KQQ131043 LAM130934:LAM131043 LKI130934:LKI131043 LUE130934:LUE131043 MEA130934:MEA131043 MNW130934:MNW131043 MXS130934:MXS131043 NHO130934:NHO131043 NRK130934:NRK131043 OBG130934:OBG131043 OLC130934:OLC131043 OUY130934:OUY131043 PEU130934:PEU131043 POQ130934:POQ131043 PYM130934:PYM131043 QII130934:QII131043 QSE130934:QSE131043 RCA130934:RCA131043 RLW130934:RLW131043 RVS130934:RVS131043 SFO130934:SFO131043 SPK130934:SPK131043 SZG130934:SZG131043 TJC130934:TJC131043 TSY130934:TSY131043 UCU130934:UCU131043 UMQ130934:UMQ131043 UWM130934:UWM131043 VGI130934:VGI131043 VQE130934:VQE131043 WAA130934:WAA131043 WJW130934:WJW131043 WTS130934:WTS131043 XDO130934:XFD131043 HG196470:HG196579 RC196470:RC196579 AAY196470:AAY196579 AKU196470:AKU196579 AUQ196470:AUQ196579 BEM196470:BEM196579 BOI196470:BOI196579 BYE196470:BYE196579 CIA196470:CIA196579 CRW196470:CRW196579 DBS196470:DBS196579 DLO196470:DLO196579 DVK196470:DVK196579 EFG196470:EFG196579 EPC196470:EPC196579 EYY196470:EYY196579 FIU196470:FIU196579 FSQ196470:FSQ196579 GCM196470:GCM196579 GMI196470:GMI196579 GWE196470:GWE196579 HGA196470:HGA196579 HPW196470:HPW196579 HZS196470:HZS196579 IJO196470:IJO196579 ITK196470:ITK196579 JDG196470:JDG196579 JNC196470:JNC196579 JWY196470:JWY196579 KGU196470:KGU196579 KQQ196470:KQQ196579 LAM196470:LAM196579 LKI196470:LKI196579 LUE196470:LUE196579 MEA196470:MEA196579 MNW196470:MNW196579 MXS196470:MXS196579 NHO196470:NHO196579 NRK196470:NRK196579 OBG196470:OBG196579 OLC196470:OLC196579 OUY196470:OUY196579 PEU196470:PEU196579 POQ196470:POQ196579 PYM196470:PYM196579 QII196470:QII196579 QSE196470:QSE196579 RCA196470:RCA196579 RLW196470:RLW196579 RVS196470:RVS196579 SFO196470:SFO196579 SPK196470:SPK196579 SZG196470:SZG196579 TJC196470:TJC196579 TSY196470:TSY196579 UCU196470:UCU196579 UMQ196470:UMQ196579 UWM196470:UWM196579 VGI196470:VGI196579 VQE196470:VQE196579 WAA196470:WAA196579 WJW196470:WJW196579 WTS196470:WTS196579 XDO196470:XFD196579 HG262006:HG262115 RC262006:RC262115 AAY262006:AAY262115 AKU262006:AKU262115 AUQ262006:AUQ262115 BEM262006:BEM262115 BOI262006:BOI262115 BYE262006:BYE262115 CIA262006:CIA262115 CRW262006:CRW262115 DBS262006:DBS262115 DLO262006:DLO262115 DVK262006:DVK262115 EFG262006:EFG262115 EPC262006:EPC262115 EYY262006:EYY262115 FIU262006:FIU262115 FSQ262006:FSQ262115 GCM262006:GCM262115 GMI262006:GMI262115 GWE262006:GWE262115 HGA262006:HGA262115 HPW262006:HPW262115 HZS262006:HZS262115 IJO262006:IJO262115 ITK262006:ITK262115 JDG262006:JDG262115 JNC262006:JNC262115 JWY262006:JWY262115 KGU262006:KGU262115 KQQ262006:KQQ262115 LAM262006:LAM262115 LKI262006:LKI262115 LUE262006:LUE262115 MEA262006:MEA262115 MNW262006:MNW262115 MXS262006:MXS262115 NHO262006:NHO262115 NRK262006:NRK262115 OBG262006:OBG262115 OLC262006:OLC262115 OUY262006:OUY262115 PEU262006:PEU262115 POQ262006:POQ262115 PYM262006:PYM262115 QII262006:QII262115 QSE262006:QSE262115 RCA262006:RCA262115 RLW262006:RLW262115 RVS262006:RVS262115 SFO262006:SFO262115 SPK262006:SPK262115 SZG262006:SZG262115 TJC262006:TJC262115 TSY262006:TSY262115 UCU262006:UCU262115 UMQ262006:UMQ262115 UWM262006:UWM262115 VGI262006:VGI262115 VQE262006:VQE262115 WAA262006:WAA262115 WJW262006:WJW262115 WTS262006:WTS262115 XDO262006:XFD262115 HG327542:HG327651 RC327542:RC327651 AAY327542:AAY327651 AKU327542:AKU327651 AUQ327542:AUQ327651 BEM327542:BEM327651 BOI327542:BOI327651 BYE327542:BYE327651 CIA327542:CIA327651 CRW327542:CRW327651 DBS327542:DBS327651 DLO327542:DLO327651 DVK327542:DVK327651 EFG327542:EFG327651 EPC327542:EPC327651 EYY327542:EYY327651 FIU327542:FIU327651 FSQ327542:FSQ327651 GCM327542:GCM327651 GMI327542:GMI327651 GWE327542:GWE327651 HGA327542:HGA327651 HPW327542:HPW327651 HZS327542:HZS327651 IJO327542:IJO327651 ITK327542:ITK327651 JDG327542:JDG327651 JNC327542:JNC327651 JWY327542:JWY327651 KGU327542:KGU327651 KQQ327542:KQQ327651 LAM327542:LAM327651 LKI327542:LKI327651 LUE327542:LUE327651 MEA327542:MEA327651 MNW327542:MNW327651 MXS327542:MXS327651 NHO327542:NHO327651 NRK327542:NRK327651 OBG327542:OBG327651 OLC327542:OLC327651 OUY327542:OUY327651 PEU327542:PEU327651 POQ327542:POQ327651 PYM327542:PYM327651 QII327542:QII327651 QSE327542:QSE327651 RCA327542:RCA327651 RLW327542:RLW327651 RVS327542:RVS327651 SFO327542:SFO327651 SPK327542:SPK327651 SZG327542:SZG327651 TJC327542:TJC327651 TSY327542:TSY327651 UCU327542:UCU327651 UMQ327542:UMQ327651 UWM327542:UWM327651 VGI327542:VGI327651 VQE327542:VQE327651 WAA327542:WAA327651 WJW327542:WJW327651 WTS327542:WTS327651 XDO327542:XFD327651 HG393078:HG393187 RC393078:RC393187 AAY393078:AAY393187 AKU393078:AKU393187 AUQ393078:AUQ393187 BEM393078:BEM393187 BOI393078:BOI393187 BYE393078:BYE393187 CIA393078:CIA393187 CRW393078:CRW393187 DBS393078:DBS393187 DLO393078:DLO393187 DVK393078:DVK393187 EFG393078:EFG393187 EPC393078:EPC393187 EYY393078:EYY393187 FIU393078:FIU393187 FSQ393078:FSQ393187 GCM393078:GCM393187 GMI393078:GMI393187 GWE393078:GWE393187 HGA393078:HGA393187 HPW393078:HPW393187 HZS393078:HZS393187 IJO393078:IJO393187 ITK393078:ITK393187 JDG393078:JDG393187 JNC393078:JNC393187 JWY393078:JWY393187 KGU393078:KGU393187 KQQ393078:KQQ393187 LAM393078:LAM393187 LKI393078:LKI393187 LUE393078:LUE393187 MEA393078:MEA393187 MNW393078:MNW393187 MXS393078:MXS393187 NHO393078:NHO393187 NRK393078:NRK393187 OBG393078:OBG393187 OLC393078:OLC393187 OUY393078:OUY393187 PEU393078:PEU393187 POQ393078:POQ393187 PYM393078:PYM393187 QII393078:QII393187 QSE393078:QSE393187 RCA393078:RCA393187 RLW393078:RLW393187 RVS393078:RVS393187 SFO393078:SFO393187 SPK393078:SPK393187 SZG393078:SZG393187 TJC393078:TJC393187 TSY393078:TSY393187 UCU393078:UCU393187 UMQ393078:UMQ393187 UWM393078:UWM393187 VGI393078:VGI393187 VQE393078:VQE393187 WAA393078:WAA393187 WJW393078:WJW393187 WTS393078:WTS393187 XDO393078:XFD393187 HG458614:HG458723 RC458614:RC458723 AAY458614:AAY458723 AKU458614:AKU458723 AUQ458614:AUQ458723 BEM458614:BEM458723 BOI458614:BOI458723 BYE458614:BYE458723 CIA458614:CIA458723 CRW458614:CRW458723 DBS458614:DBS458723 DLO458614:DLO458723 DVK458614:DVK458723 EFG458614:EFG458723 EPC458614:EPC458723 EYY458614:EYY458723 FIU458614:FIU458723 FSQ458614:FSQ458723 GCM458614:GCM458723 GMI458614:GMI458723 GWE458614:GWE458723 HGA458614:HGA458723 HPW458614:HPW458723 HZS458614:HZS458723 IJO458614:IJO458723 ITK458614:ITK458723 JDG458614:JDG458723 JNC458614:JNC458723 JWY458614:JWY458723 KGU458614:KGU458723 KQQ458614:KQQ458723 LAM458614:LAM458723 LKI458614:LKI458723 LUE458614:LUE458723 MEA458614:MEA458723 MNW458614:MNW458723 MXS458614:MXS458723 NHO458614:NHO458723 NRK458614:NRK458723 OBG458614:OBG458723 OLC458614:OLC458723 OUY458614:OUY458723 PEU458614:PEU458723 POQ458614:POQ458723 PYM458614:PYM458723 QII458614:QII458723 QSE458614:QSE458723 RCA458614:RCA458723 RLW458614:RLW458723 RVS458614:RVS458723 SFO458614:SFO458723 SPK458614:SPK458723 SZG458614:SZG458723 TJC458614:TJC458723 TSY458614:TSY458723 UCU458614:UCU458723 UMQ458614:UMQ458723 UWM458614:UWM458723 VGI458614:VGI458723 VQE458614:VQE458723 WAA458614:WAA458723 WJW458614:WJW458723 WTS458614:WTS458723 XDO458614:XFD458723 HG524150:HG524259 RC524150:RC524259 AAY524150:AAY524259 AKU524150:AKU524259 AUQ524150:AUQ524259 BEM524150:BEM524259 BOI524150:BOI524259 BYE524150:BYE524259 CIA524150:CIA524259 CRW524150:CRW524259 DBS524150:DBS524259 DLO524150:DLO524259 DVK524150:DVK524259 EFG524150:EFG524259 EPC524150:EPC524259 EYY524150:EYY524259 FIU524150:FIU524259 FSQ524150:FSQ524259 GCM524150:GCM524259 GMI524150:GMI524259 GWE524150:GWE524259 HGA524150:HGA524259 HPW524150:HPW524259 HZS524150:HZS524259 IJO524150:IJO524259 ITK524150:ITK524259 JDG524150:JDG524259 JNC524150:JNC524259 JWY524150:JWY524259 KGU524150:KGU524259 KQQ524150:KQQ524259 LAM524150:LAM524259 LKI524150:LKI524259 LUE524150:LUE524259 MEA524150:MEA524259 MNW524150:MNW524259 MXS524150:MXS524259 NHO524150:NHO524259 NRK524150:NRK524259 OBG524150:OBG524259 OLC524150:OLC524259 OUY524150:OUY524259 PEU524150:PEU524259 POQ524150:POQ524259 PYM524150:PYM524259 QII524150:QII524259 QSE524150:QSE524259 RCA524150:RCA524259 RLW524150:RLW524259 RVS524150:RVS524259 SFO524150:SFO524259 SPK524150:SPK524259 SZG524150:SZG524259 TJC524150:TJC524259 TSY524150:TSY524259 UCU524150:UCU524259 UMQ524150:UMQ524259 UWM524150:UWM524259 VGI524150:VGI524259 VQE524150:VQE524259 WAA524150:WAA524259 WJW524150:WJW524259 WTS524150:WTS524259 XDO524150:XFD524259 HG589686:HG589795 RC589686:RC589795 AAY589686:AAY589795 AKU589686:AKU589795 AUQ589686:AUQ589795 BEM589686:BEM589795 BOI589686:BOI589795 BYE589686:BYE589795 CIA589686:CIA589795 CRW589686:CRW589795 DBS589686:DBS589795 DLO589686:DLO589795 DVK589686:DVK589795 EFG589686:EFG589795 EPC589686:EPC589795 EYY589686:EYY589795 FIU589686:FIU589795 FSQ589686:FSQ589795 GCM589686:GCM589795 GMI589686:GMI589795 GWE589686:GWE589795 HGA589686:HGA589795 HPW589686:HPW589795 HZS589686:HZS589795 IJO589686:IJO589795 ITK589686:ITK589795 JDG589686:JDG589795 JNC589686:JNC589795 JWY589686:JWY589795 KGU589686:KGU589795 KQQ589686:KQQ589795 LAM589686:LAM589795 LKI589686:LKI589795 LUE589686:LUE589795 MEA589686:MEA589795 MNW589686:MNW589795 MXS589686:MXS589795 NHO589686:NHO589795 NRK589686:NRK589795 OBG589686:OBG589795 OLC589686:OLC589795 OUY589686:OUY589795 PEU589686:PEU589795 POQ589686:POQ589795 PYM589686:PYM589795 QII589686:QII589795 QSE589686:QSE589795 RCA589686:RCA589795 RLW589686:RLW589795 RVS589686:RVS589795 SFO589686:SFO589795 SPK589686:SPK589795 SZG589686:SZG589795 TJC589686:TJC589795 TSY589686:TSY589795 UCU589686:UCU589795 UMQ589686:UMQ589795 UWM589686:UWM589795 VGI589686:VGI589795 VQE589686:VQE589795 WAA589686:WAA589795 WJW589686:WJW589795 WTS589686:WTS589795 XDO589686:XFD589795 HG655222:HG655331 RC655222:RC655331 AAY655222:AAY655331 AKU655222:AKU655331 AUQ655222:AUQ655331 BEM655222:BEM655331 BOI655222:BOI655331 BYE655222:BYE655331 CIA655222:CIA655331 CRW655222:CRW655331 DBS655222:DBS655331 DLO655222:DLO655331 DVK655222:DVK655331 EFG655222:EFG655331 EPC655222:EPC655331 EYY655222:EYY655331 FIU655222:FIU655331 FSQ655222:FSQ655331 GCM655222:GCM655331 GMI655222:GMI655331 GWE655222:GWE655331 HGA655222:HGA655331 HPW655222:HPW655331 HZS655222:HZS655331 IJO655222:IJO655331 ITK655222:ITK655331 JDG655222:JDG655331 JNC655222:JNC655331 JWY655222:JWY655331 KGU655222:KGU655331 KQQ655222:KQQ655331 LAM655222:LAM655331 LKI655222:LKI655331 LUE655222:LUE655331 MEA655222:MEA655331 MNW655222:MNW655331 MXS655222:MXS655331 NHO655222:NHO655331 NRK655222:NRK655331 OBG655222:OBG655331 OLC655222:OLC655331 OUY655222:OUY655331 PEU655222:PEU655331 POQ655222:POQ655331 PYM655222:PYM655331 QII655222:QII655331 QSE655222:QSE655331 RCA655222:RCA655331 RLW655222:RLW655331 RVS655222:RVS655331 SFO655222:SFO655331 SPK655222:SPK655331 SZG655222:SZG655331 TJC655222:TJC655331 TSY655222:TSY655331 UCU655222:UCU655331 UMQ655222:UMQ655331 UWM655222:UWM655331 VGI655222:VGI655331 VQE655222:VQE655331 WAA655222:WAA655331 WJW655222:WJW655331 WTS655222:WTS655331 XDO655222:XFD655331 HG720758:HG720867 RC720758:RC720867 AAY720758:AAY720867 AKU720758:AKU720867 AUQ720758:AUQ720867 BEM720758:BEM720867 BOI720758:BOI720867 BYE720758:BYE720867 CIA720758:CIA720867 CRW720758:CRW720867 DBS720758:DBS720867 DLO720758:DLO720867 DVK720758:DVK720867 EFG720758:EFG720867 EPC720758:EPC720867 EYY720758:EYY720867 FIU720758:FIU720867 FSQ720758:FSQ720867 GCM720758:GCM720867 GMI720758:GMI720867 GWE720758:GWE720867 HGA720758:HGA720867 HPW720758:HPW720867 HZS720758:HZS720867 IJO720758:IJO720867 ITK720758:ITK720867 JDG720758:JDG720867 JNC720758:JNC720867 JWY720758:JWY720867 KGU720758:KGU720867 KQQ720758:KQQ720867 LAM720758:LAM720867 LKI720758:LKI720867 LUE720758:LUE720867 MEA720758:MEA720867 MNW720758:MNW720867 MXS720758:MXS720867 NHO720758:NHO720867 NRK720758:NRK720867 OBG720758:OBG720867 OLC720758:OLC720867 OUY720758:OUY720867 PEU720758:PEU720867 POQ720758:POQ720867 PYM720758:PYM720867 QII720758:QII720867 QSE720758:QSE720867 RCA720758:RCA720867 RLW720758:RLW720867 RVS720758:RVS720867 SFO720758:SFO720867 SPK720758:SPK720867 SZG720758:SZG720867 TJC720758:TJC720867 TSY720758:TSY720867 UCU720758:UCU720867 UMQ720758:UMQ720867 UWM720758:UWM720867 VGI720758:VGI720867 VQE720758:VQE720867 WAA720758:WAA720867 WJW720758:WJW720867 WTS720758:WTS720867 XDO720758:XFD720867 HG786294:HG786403 RC786294:RC786403 AAY786294:AAY786403 AKU786294:AKU786403 AUQ786294:AUQ786403 BEM786294:BEM786403 BOI786294:BOI786403 BYE786294:BYE786403 CIA786294:CIA786403 CRW786294:CRW786403 DBS786294:DBS786403 DLO786294:DLO786403 DVK786294:DVK786403 EFG786294:EFG786403 EPC786294:EPC786403 EYY786294:EYY786403 FIU786294:FIU786403 FSQ786294:FSQ786403 GCM786294:GCM786403 GMI786294:GMI786403 GWE786294:GWE786403 HGA786294:HGA786403 HPW786294:HPW786403 HZS786294:HZS786403 IJO786294:IJO786403 ITK786294:ITK786403 JDG786294:JDG786403 JNC786294:JNC786403 JWY786294:JWY786403 KGU786294:KGU786403 KQQ786294:KQQ786403 LAM786294:LAM786403 LKI786294:LKI786403 LUE786294:LUE786403 MEA786294:MEA786403 MNW786294:MNW786403 MXS786294:MXS786403 NHO786294:NHO786403 NRK786294:NRK786403 OBG786294:OBG786403 OLC786294:OLC786403 OUY786294:OUY786403 PEU786294:PEU786403 POQ786294:POQ786403 PYM786294:PYM786403 QII786294:QII786403 QSE786294:QSE786403 RCA786294:RCA786403 RLW786294:RLW786403 RVS786294:RVS786403 SFO786294:SFO786403 SPK786294:SPK786403 SZG786294:SZG786403 TJC786294:TJC786403 TSY786294:TSY786403 UCU786294:UCU786403 UMQ786294:UMQ786403 UWM786294:UWM786403 VGI786294:VGI786403 VQE786294:VQE786403 WAA786294:WAA786403 WJW786294:WJW786403 WTS786294:WTS786403 XDO786294:XFD786403 HG851830:HG851939 RC851830:RC851939 AAY851830:AAY851939 AKU851830:AKU851939 AUQ851830:AUQ851939 BEM851830:BEM851939 BOI851830:BOI851939 BYE851830:BYE851939 CIA851830:CIA851939 CRW851830:CRW851939 DBS851830:DBS851939 DLO851830:DLO851939 DVK851830:DVK851939 EFG851830:EFG851939 EPC851830:EPC851939 EYY851830:EYY851939 FIU851830:FIU851939 FSQ851830:FSQ851939 GCM851830:GCM851939 GMI851830:GMI851939 GWE851830:GWE851939 HGA851830:HGA851939 HPW851830:HPW851939 HZS851830:HZS851939 IJO851830:IJO851939 ITK851830:ITK851939 JDG851830:JDG851939 JNC851830:JNC851939 JWY851830:JWY851939 KGU851830:KGU851939 KQQ851830:KQQ851939 LAM851830:LAM851939 LKI851830:LKI851939 LUE851830:LUE851939 MEA851830:MEA851939 MNW851830:MNW851939 MXS851830:MXS851939 NHO851830:NHO851939 NRK851830:NRK851939 OBG851830:OBG851939 OLC851830:OLC851939 OUY851830:OUY851939 PEU851830:PEU851939 POQ851830:POQ851939 PYM851830:PYM851939 QII851830:QII851939 QSE851830:QSE851939 RCA851830:RCA851939 RLW851830:RLW851939 RVS851830:RVS851939 SFO851830:SFO851939 SPK851830:SPK851939 SZG851830:SZG851939 TJC851830:TJC851939 TSY851830:TSY851939 UCU851830:UCU851939 UMQ851830:UMQ851939 UWM851830:UWM851939 VGI851830:VGI851939 VQE851830:VQE851939 WAA851830:WAA851939 WJW851830:WJW851939 WTS851830:WTS851939 XDO851830:XFD851939 HG917366:HG917475 RC917366:RC917475 AAY917366:AAY917475 AKU917366:AKU917475 AUQ917366:AUQ917475 BEM917366:BEM917475 BOI917366:BOI917475 BYE917366:BYE917475 CIA917366:CIA917475 CRW917366:CRW917475 DBS917366:DBS917475 DLO917366:DLO917475 DVK917366:DVK917475 EFG917366:EFG917475 EPC917366:EPC917475 EYY917366:EYY917475 FIU917366:FIU917475 FSQ917366:FSQ917475 GCM917366:GCM917475 GMI917366:GMI917475 GWE917366:GWE917475 HGA917366:HGA917475 HPW917366:HPW917475 HZS917366:HZS917475 IJO917366:IJO917475 ITK917366:ITK917475 JDG917366:JDG917475 JNC917366:JNC917475 JWY917366:JWY917475 KGU917366:KGU917475 KQQ917366:KQQ917475 LAM917366:LAM917475 LKI917366:LKI917475 LUE917366:LUE917475 MEA917366:MEA917475 MNW917366:MNW917475 MXS917366:MXS917475 NHO917366:NHO917475 NRK917366:NRK917475 OBG917366:OBG917475 OLC917366:OLC917475 OUY917366:OUY917475 PEU917366:PEU917475 POQ917366:POQ917475 PYM917366:PYM917475 QII917366:QII917475 QSE917366:QSE917475 RCA917366:RCA917475 RLW917366:RLW917475 RVS917366:RVS917475 SFO917366:SFO917475 SPK917366:SPK917475 SZG917366:SZG917475 TJC917366:TJC917475 TSY917366:TSY917475 UCU917366:UCU917475 UMQ917366:UMQ917475 UWM917366:UWM917475 VGI917366:VGI917475 VQE917366:VQE917475 WAA917366:WAA917475 WJW917366:WJW917475 WTS917366:WTS917475 XDO917366:XFD917475 HG982902:HG983011 RC982902:RC983011 AAY982902:AAY983011 AKU982902:AKU983011 AUQ982902:AUQ983011 BEM982902:BEM983011 BOI982902:BOI983011 BYE982902:BYE983011 CIA982902:CIA983011 CRW982902:CRW983011 DBS982902:DBS983011 DLO982902:DLO983011 DVK982902:DVK983011 EFG982902:EFG983011 EPC982902:EPC983011 EYY982902:EYY983011 FIU982902:FIU983011 FSQ982902:FSQ983011 GCM982902:GCM983011 GMI982902:GMI983011 GWE982902:GWE983011 HGA982902:HGA983011 HPW982902:HPW983011 HZS982902:HZS983011 IJO982902:IJO983011 ITK982902:ITK983011 JDG982902:JDG983011 JNC982902:JNC983011 JWY982902:JWY983011 KGU982902:KGU983011 KQQ982902:KQQ983011 LAM982902:LAM983011 LKI982902:LKI983011 LUE982902:LUE983011 MEA982902:MEA983011 MNW982902:MNW983011 MXS982902:MXS983011 NHO982902:NHO983011 NRK982902:NRK983011 OBG982902:OBG983011 OLC982902:OLC983011 OUY982902:OUY983011 PEU982902:PEU983011 POQ982902:POQ983011 PYM982902:PYM983011 QII982902:QII983011 QSE982902:QSE983011 RCA982902:RCA983011 RLW982902:RLW983011 RVS982902:RVS983011 SFO982902:SFO983011 SPK982902:SPK983011 SZG982902:SZG983011 TJC982902:TJC983011 TSY982902:TSY983011 UCU982902:UCU983011 UMQ982902:UMQ983011 UWM982902:UWM983011 VGI982902:VGI983011 VQE982902:VQE983011 WAA982902:WAA983011 WJW982902:WJW983011 WTS982902:WTS983011 XDO982902:XFD983011 HG1048438:HG1048576 RC1048438:RC1048576 AAY1048438:AAY1048576 AKU1048438:AKU1048576 AUQ1048438:AUQ1048576 BEM1048438:BEM1048576 BOI1048438:BOI1048576 BYE1048438:BYE1048576 CIA1048438:CIA1048576 CRW1048438:CRW1048576 DBS1048438:DBS1048576 DLO1048438:DLO1048576 DVK1048438:DVK1048576 EFG1048438:EFG1048576 EPC1048438:EPC1048576 EYY1048438:EYY1048576 FIU1048438:FIU1048576 FSQ1048438:FSQ1048576 GCM1048438:GCM1048576 GMI1048438:GMI1048576 GWE1048438:GWE1048576 HGA1048438:HGA1048576 HPW1048438:HPW1048576 HZS1048438:HZS1048576 IJO1048438:IJO1048576 ITK1048438:ITK1048576 JDG1048438:JDG1048576 JNC1048438:JNC1048576 JWY1048438:JWY1048576 KGU1048438:KGU1048576 KQQ1048438:KQQ1048576 LAM1048438:LAM1048576 LKI1048438:LKI1048576 LUE1048438:LUE1048576 MEA1048438:MEA1048576 MNW1048438:MNW1048576 MXS1048438:MXS1048576 NHO1048438:NHO1048576 NRK1048438:NRK1048576 OBG1048438:OBG1048576 OLC1048438:OLC1048576 OUY1048438:OUY1048576 PEU1048438:PEU1048576 POQ1048438:POQ1048576 PYM1048438:PYM1048576 QII1048438:QII1048576 QSE1048438:QSE1048576 RCA1048438:RCA1048576 RLW1048438:RLW1048576 RVS1048438:RVS1048576 SFO1048438:SFO1048576 SPK1048438:SPK1048576 SZG1048438:SZG1048576 TJC1048438:TJC1048576 TSY1048438:TSY1048576 UCU1048438:UCU1048576 UMQ1048438:UMQ1048576 UWM1048438:UWM1048576 VGI1048438:VGI1048576 VQE1048438:VQE1048576 WAA1048438:WAA1048576 WJW1048438:WJW1048576 WTS1048438:WTS1048576 XDO1048438:XFD1048576 HL29:HL38 RH29:RH38 ABD29:ABD38 AKZ29:AKZ38 AUV29:AUV38 BER29:BER38 BON29:BON38 BYJ29:BYJ38 CIF29:CIF38 CSB29:CSB38 DBX29:DBX38 DLT29:DLT38 DVP29:DVP38 EFL29:EFL38 EPH29:EPH38 EZD29:EZD38 FIZ29:FIZ38 FSV29:FSV38 GCR29:GCR38 GMN29:GMN38 GWJ29:GWJ38 HGF29:HGF38 HQB29:HQB38 HZX29:HZX38 IJT29:IJT38 ITP29:ITP38 JDL29:JDL38 JNH29:JNH38 JXD29:JXD38 KGZ29:KGZ38 KQV29:KQV38 LAR29:LAR38 LKN29:LKN38 LUJ29:LUJ38 MEF29:MEF38 MOB29:MOB38 MXX29:MXX38 NHT29:NHT38 NRP29:NRP38 OBL29:OBL38 OLH29:OLH38 OVD29:OVD38 PEZ29:PEZ38 POV29:POV38 PYR29:PYR38 QIN29:QIN38 QSJ29:QSJ38 RCF29:RCF38 RMB29:RMB38 RVX29:RVX38 SFT29:SFT38 SPP29:SPP38 SZL29:SZL38 TJH29:TJH38 TTD29:TTD38 UCZ29:UCZ38 UMV29:UMV38 UWR29:UWR38 VGN29:VGN38 VQJ29:VQJ38 WAF29:WAF38 WKB29:WKB38 WTX29:WTX38 WTX983033:WTX983048 D65529:D65544 HL65529:HL65544 RH65529:RH65544 ABD65529:ABD65544 AKZ65529:AKZ65544 AUV65529:AUV65544 BER65529:BER65544 BON65529:BON65544 BYJ65529:BYJ65544 CIF65529:CIF65544 CSB65529:CSB65544 DBX65529:DBX65544 DLT65529:DLT65544 DVP65529:DVP65544 EFL65529:EFL65544 EPH65529:EPH65544 EZD65529:EZD65544 FIZ65529:FIZ65544 FSV65529:FSV65544 GCR65529:GCR65544 GMN65529:GMN65544 GWJ65529:GWJ65544 HGF65529:HGF65544 HQB65529:HQB65544 HZX65529:HZX65544 IJT65529:IJT65544 ITP65529:ITP65544 JDL65529:JDL65544 JNH65529:JNH65544 JXD65529:JXD65544 KGZ65529:KGZ65544 KQV65529:KQV65544 LAR65529:LAR65544 LKN65529:LKN65544 LUJ65529:LUJ65544 MEF65529:MEF65544 MOB65529:MOB65544 MXX65529:MXX65544 NHT65529:NHT65544 NRP65529:NRP65544 OBL65529:OBL65544 OLH65529:OLH65544 OVD65529:OVD65544 PEZ65529:PEZ65544 POV65529:POV65544 PYR65529:PYR65544 QIN65529:QIN65544 QSJ65529:QSJ65544 RCF65529:RCF65544 RMB65529:RMB65544 RVX65529:RVX65544 SFT65529:SFT65544 SPP65529:SPP65544 SZL65529:SZL65544 TJH65529:TJH65544 TTD65529:TTD65544 UCZ65529:UCZ65544 UMV65529:UMV65544 UWR65529:UWR65544 VGN65529:VGN65544 VQJ65529:VQJ65544 WAF65529:WAF65544 WKB65529:WKB65544 WTX65529:WTX65544 D131065:D131080 HL131065:HL131080 RH131065:RH131080 ABD131065:ABD131080 AKZ131065:AKZ131080 AUV131065:AUV131080 BER131065:BER131080 BON131065:BON131080 BYJ131065:BYJ131080 CIF131065:CIF131080 CSB131065:CSB131080 DBX131065:DBX131080 DLT131065:DLT131080 DVP131065:DVP131080 EFL131065:EFL131080 EPH131065:EPH131080 EZD131065:EZD131080 FIZ131065:FIZ131080 FSV131065:FSV131080 GCR131065:GCR131080 GMN131065:GMN131080 GWJ131065:GWJ131080 HGF131065:HGF131080 HQB131065:HQB131080 HZX131065:HZX131080 IJT131065:IJT131080 ITP131065:ITP131080 JDL131065:JDL131080 JNH131065:JNH131080 JXD131065:JXD131080 KGZ131065:KGZ131080 KQV131065:KQV131080 LAR131065:LAR131080 LKN131065:LKN131080 LUJ131065:LUJ131080 MEF131065:MEF131080 MOB131065:MOB131080 MXX131065:MXX131080 NHT131065:NHT131080 NRP131065:NRP131080 OBL131065:OBL131080 OLH131065:OLH131080 OVD131065:OVD131080 PEZ131065:PEZ131080 POV131065:POV131080 PYR131065:PYR131080 QIN131065:QIN131080 QSJ131065:QSJ131080 RCF131065:RCF131080 RMB131065:RMB131080 RVX131065:RVX131080 SFT131065:SFT131080 SPP131065:SPP131080 SZL131065:SZL131080 TJH131065:TJH131080 TTD131065:TTD131080 UCZ131065:UCZ131080 UMV131065:UMV131080 UWR131065:UWR131080 VGN131065:VGN131080 VQJ131065:VQJ131080 WAF131065:WAF131080 WKB131065:WKB131080 WTX131065:WTX131080 D196601:D196616 HL196601:HL196616 RH196601:RH196616 ABD196601:ABD196616 AKZ196601:AKZ196616 AUV196601:AUV196616 BER196601:BER196616 BON196601:BON196616 BYJ196601:BYJ196616 CIF196601:CIF196616 CSB196601:CSB196616 DBX196601:DBX196616 DLT196601:DLT196616 DVP196601:DVP196616 EFL196601:EFL196616 EPH196601:EPH196616 EZD196601:EZD196616 FIZ196601:FIZ196616 FSV196601:FSV196616 GCR196601:GCR196616 GMN196601:GMN196616 GWJ196601:GWJ196616 HGF196601:HGF196616 HQB196601:HQB196616 HZX196601:HZX196616 IJT196601:IJT196616 ITP196601:ITP196616 JDL196601:JDL196616 JNH196601:JNH196616 JXD196601:JXD196616 KGZ196601:KGZ196616 KQV196601:KQV196616 LAR196601:LAR196616 LKN196601:LKN196616 LUJ196601:LUJ196616 MEF196601:MEF196616 MOB196601:MOB196616 MXX196601:MXX196616 NHT196601:NHT196616 NRP196601:NRP196616 OBL196601:OBL196616 OLH196601:OLH196616 OVD196601:OVD196616 PEZ196601:PEZ196616 POV196601:POV196616 PYR196601:PYR196616 QIN196601:QIN196616 QSJ196601:QSJ196616 RCF196601:RCF196616 RMB196601:RMB196616 RVX196601:RVX196616 SFT196601:SFT196616 SPP196601:SPP196616 SZL196601:SZL196616 TJH196601:TJH196616 TTD196601:TTD196616 UCZ196601:UCZ196616 UMV196601:UMV196616 UWR196601:UWR196616 VGN196601:VGN196616 VQJ196601:VQJ196616 WAF196601:WAF196616 WKB196601:WKB196616 WTX196601:WTX196616 D262137:D262152 HL262137:HL262152 RH262137:RH262152 ABD262137:ABD262152 AKZ262137:AKZ262152 AUV262137:AUV262152 BER262137:BER262152 BON262137:BON262152 BYJ262137:BYJ262152 CIF262137:CIF262152 CSB262137:CSB262152 DBX262137:DBX262152 DLT262137:DLT262152 DVP262137:DVP262152 EFL262137:EFL262152 EPH262137:EPH262152 EZD262137:EZD262152 FIZ262137:FIZ262152 FSV262137:FSV262152 GCR262137:GCR262152 GMN262137:GMN262152 GWJ262137:GWJ262152 HGF262137:HGF262152 HQB262137:HQB262152 HZX262137:HZX262152 IJT262137:IJT262152 ITP262137:ITP262152 JDL262137:JDL262152 JNH262137:JNH262152 JXD262137:JXD262152 KGZ262137:KGZ262152 KQV262137:KQV262152 LAR262137:LAR262152 LKN262137:LKN262152 LUJ262137:LUJ262152 MEF262137:MEF262152 MOB262137:MOB262152 MXX262137:MXX262152 NHT262137:NHT262152 NRP262137:NRP262152 OBL262137:OBL262152 OLH262137:OLH262152 OVD262137:OVD262152 PEZ262137:PEZ262152 POV262137:POV262152 PYR262137:PYR262152 QIN262137:QIN262152 QSJ262137:QSJ262152 RCF262137:RCF262152 RMB262137:RMB262152 RVX262137:RVX262152 SFT262137:SFT262152 SPP262137:SPP262152 SZL262137:SZL262152 TJH262137:TJH262152 TTD262137:TTD262152 UCZ262137:UCZ262152 UMV262137:UMV262152 UWR262137:UWR262152 VGN262137:VGN262152 VQJ262137:VQJ262152 WAF262137:WAF262152 WKB262137:WKB262152 WTX262137:WTX262152 D327673:D327688 HL327673:HL327688 RH327673:RH327688 ABD327673:ABD327688 AKZ327673:AKZ327688 AUV327673:AUV327688 BER327673:BER327688 BON327673:BON327688 BYJ327673:BYJ327688 CIF327673:CIF327688 CSB327673:CSB327688 DBX327673:DBX327688 DLT327673:DLT327688 DVP327673:DVP327688 EFL327673:EFL327688 EPH327673:EPH327688 EZD327673:EZD327688 FIZ327673:FIZ327688 FSV327673:FSV327688 GCR327673:GCR327688 GMN327673:GMN327688 GWJ327673:GWJ327688 HGF327673:HGF327688 HQB327673:HQB327688 HZX327673:HZX327688 IJT327673:IJT327688 ITP327673:ITP327688 JDL327673:JDL327688 JNH327673:JNH327688 JXD327673:JXD327688 KGZ327673:KGZ327688 KQV327673:KQV327688 LAR327673:LAR327688 LKN327673:LKN327688 LUJ327673:LUJ327688 MEF327673:MEF327688 MOB327673:MOB327688 MXX327673:MXX327688 NHT327673:NHT327688 NRP327673:NRP327688 OBL327673:OBL327688 OLH327673:OLH327688 OVD327673:OVD327688 PEZ327673:PEZ327688 POV327673:POV327688 PYR327673:PYR327688 QIN327673:QIN327688 QSJ327673:QSJ327688 RCF327673:RCF327688 RMB327673:RMB327688 RVX327673:RVX327688 SFT327673:SFT327688 SPP327673:SPP327688 SZL327673:SZL327688 TJH327673:TJH327688 TTD327673:TTD327688 UCZ327673:UCZ327688 UMV327673:UMV327688 UWR327673:UWR327688 VGN327673:VGN327688 VQJ327673:VQJ327688 WAF327673:WAF327688 WKB327673:WKB327688 WTX327673:WTX327688 D393209:D393224 HL393209:HL393224 RH393209:RH393224 ABD393209:ABD393224 AKZ393209:AKZ393224 AUV393209:AUV393224 BER393209:BER393224 BON393209:BON393224 BYJ393209:BYJ393224 CIF393209:CIF393224 CSB393209:CSB393224 DBX393209:DBX393224 DLT393209:DLT393224 DVP393209:DVP393224 EFL393209:EFL393224 EPH393209:EPH393224 EZD393209:EZD393224 FIZ393209:FIZ393224 FSV393209:FSV393224 GCR393209:GCR393224 GMN393209:GMN393224 GWJ393209:GWJ393224 HGF393209:HGF393224 HQB393209:HQB393224 HZX393209:HZX393224 IJT393209:IJT393224 ITP393209:ITP393224 JDL393209:JDL393224 JNH393209:JNH393224 JXD393209:JXD393224 KGZ393209:KGZ393224 KQV393209:KQV393224 LAR393209:LAR393224 LKN393209:LKN393224 LUJ393209:LUJ393224 MEF393209:MEF393224 MOB393209:MOB393224 MXX393209:MXX393224 NHT393209:NHT393224 NRP393209:NRP393224 OBL393209:OBL393224 OLH393209:OLH393224 OVD393209:OVD393224 PEZ393209:PEZ393224 POV393209:POV393224 PYR393209:PYR393224 QIN393209:QIN393224 QSJ393209:QSJ393224 RCF393209:RCF393224 RMB393209:RMB393224 RVX393209:RVX393224 SFT393209:SFT393224 SPP393209:SPP393224 SZL393209:SZL393224 TJH393209:TJH393224 TTD393209:TTD393224 UCZ393209:UCZ393224 UMV393209:UMV393224 UWR393209:UWR393224 VGN393209:VGN393224 VQJ393209:VQJ393224 WAF393209:WAF393224 WKB393209:WKB393224 WTX393209:WTX393224 D458745:D458760 HL458745:HL458760 RH458745:RH458760 ABD458745:ABD458760 AKZ458745:AKZ458760 AUV458745:AUV458760 BER458745:BER458760 BON458745:BON458760 BYJ458745:BYJ458760 CIF458745:CIF458760 CSB458745:CSB458760 DBX458745:DBX458760 DLT458745:DLT458760 DVP458745:DVP458760 EFL458745:EFL458760 EPH458745:EPH458760 EZD458745:EZD458760 FIZ458745:FIZ458760 FSV458745:FSV458760 GCR458745:GCR458760 GMN458745:GMN458760 GWJ458745:GWJ458760 HGF458745:HGF458760 HQB458745:HQB458760 HZX458745:HZX458760 IJT458745:IJT458760 ITP458745:ITP458760 JDL458745:JDL458760 JNH458745:JNH458760 JXD458745:JXD458760 KGZ458745:KGZ458760 KQV458745:KQV458760 LAR458745:LAR458760 LKN458745:LKN458760 LUJ458745:LUJ458760 MEF458745:MEF458760 MOB458745:MOB458760 MXX458745:MXX458760 NHT458745:NHT458760 NRP458745:NRP458760 OBL458745:OBL458760 OLH458745:OLH458760 OVD458745:OVD458760 PEZ458745:PEZ458760 POV458745:POV458760 PYR458745:PYR458760 QIN458745:QIN458760 QSJ458745:QSJ458760 RCF458745:RCF458760 RMB458745:RMB458760 RVX458745:RVX458760 SFT458745:SFT458760 SPP458745:SPP458760 SZL458745:SZL458760 TJH458745:TJH458760 TTD458745:TTD458760 UCZ458745:UCZ458760 UMV458745:UMV458760 UWR458745:UWR458760 VGN458745:VGN458760 VQJ458745:VQJ458760 WAF458745:WAF458760 WKB458745:WKB458760 WTX458745:WTX458760 D524281:D524296 HL524281:HL524296 RH524281:RH524296 ABD524281:ABD524296 AKZ524281:AKZ524296 AUV524281:AUV524296 BER524281:BER524296 BON524281:BON524296 BYJ524281:BYJ524296 CIF524281:CIF524296 CSB524281:CSB524296 DBX524281:DBX524296 DLT524281:DLT524296 DVP524281:DVP524296 EFL524281:EFL524296 EPH524281:EPH524296 EZD524281:EZD524296 FIZ524281:FIZ524296 FSV524281:FSV524296 GCR524281:GCR524296 GMN524281:GMN524296 GWJ524281:GWJ524296 HGF524281:HGF524296 HQB524281:HQB524296 HZX524281:HZX524296 IJT524281:IJT524296 ITP524281:ITP524296 JDL524281:JDL524296 JNH524281:JNH524296 JXD524281:JXD524296 KGZ524281:KGZ524296 KQV524281:KQV524296 LAR524281:LAR524296 LKN524281:LKN524296 LUJ524281:LUJ524296 MEF524281:MEF524296 MOB524281:MOB524296 MXX524281:MXX524296 NHT524281:NHT524296 NRP524281:NRP524296 OBL524281:OBL524296 OLH524281:OLH524296 OVD524281:OVD524296 PEZ524281:PEZ524296 POV524281:POV524296 PYR524281:PYR524296 QIN524281:QIN524296 QSJ524281:QSJ524296 RCF524281:RCF524296 RMB524281:RMB524296 RVX524281:RVX524296 SFT524281:SFT524296 SPP524281:SPP524296 SZL524281:SZL524296 TJH524281:TJH524296 TTD524281:TTD524296 UCZ524281:UCZ524296 UMV524281:UMV524296 UWR524281:UWR524296 VGN524281:VGN524296 VQJ524281:VQJ524296 WAF524281:WAF524296 WKB524281:WKB524296 WTX524281:WTX524296 D589817:D589832 HL589817:HL589832 RH589817:RH589832 ABD589817:ABD589832 AKZ589817:AKZ589832 AUV589817:AUV589832 BER589817:BER589832 BON589817:BON589832 BYJ589817:BYJ589832 CIF589817:CIF589832 CSB589817:CSB589832 DBX589817:DBX589832 DLT589817:DLT589832 DVP589817:DVP589832 EFL589817:EFL589832 EPH589817:EPH589832 EZD589817:EZD589832 FIZ589817:FIZ589832 FSV589817:FSV589832 GCR589817:GCR589832 GMN589817:GMN589832 GWJ589817:GWJ589832 HGF589817:HGF589832 HQB589817:HQB589832 HZX589817:HZX589832 IJT589817:IJT589832 ITP589817:ITP589832 JDL589817:JDL589832 JNH589817:JNH589832 JXD589817:JXD589832 KGZ589817:KGZ589832 KQV589817:KQV589832 LAR589817:LAR589832 LKN589817:LKN589832 LUJ589817:LUJ589832 MEF589817:MEF589832 MOB589817:MOB589832 MXX589817:MXX589832 NHT589817:NHT589832 NRP589817:NRP589832 OBL589817:OBL589832 OLH589817:OLH589832 OVD589817:OVD589832 PEZ589817:PEZ589832 POV589817:POV589832 PYR589817:PYR589832 QIN589817:QIN589832 QSJ589817:QSJ589832 RCF589817:RCF589832 RMB589817:RMB589832 RVX589817:RVX589832 SFT589817:SFT589832 SPP589817:SPP589832 SZL589817:SZL589832 TJH589817:TJH589832 TTD589817:TTD589832 UCZ589817:UCZ589832 UMV589817:UMV589832 UWR589817:UWR589832 VGN589817:VGN589832 VQJ589817:VQJ589832 WAF589817:WAF589832 WKB589817:WKB589832 WTX589817:WTX589832 D655353:D655368 HL655353:HL655368 RH655353:RH655368 ABD655353:ABD655368 AKZ655353:AKZ655368 AUV655353:AUV655368 BER655353:BER655368 BON655353:BON655368 BYJ655353:BYJ655368 CIF655353:CIF655368 CSB655353:CSB655368 DBX655353:DBX655368 DLT655353:DLT655368 DVP655353:DVP655368 EFL655353:EFL655368 EPH655353:EPH655368 EZD655353:EZD655368 FIZ655353:FIZ655368 FSV655353:FSV655368 GCR655353:GCR655368 GMN655353:GMN655368 GWJ655353:GWJ655368 HGF655353:HGF655368 HQB655353:HQB655368 HZX655353:HZX655368 IJT655353:IJT655368 ITP655353:ITP655368 JDL655353:JDL655368 JNH655353:JNH655368 JXD655353:JXD655368 KGZ655353:KGZ655368 KQV655353:KQV655368 LAR655353:LAR655368 LKN655353:LKN655368 LUJ655353:LUJ655368 MEF655353:MEF655368 MOB655353:MOB655368 MXX655353:MXX655368 NHT655353:NHT655368 NRP655353:NRP655368 OBL655353:OBL655368 OLH655353:OLH655368 OVD655353:OVD655368 PEZ655353:PEZ655368 POV655353:POV655368 PYR655353:PYR655368 QIN655353:QIN655368 QSJ655353:QSJ655368 RCF655353:RCF655368 RMB655353:RMB655368 RVX655353:RVX655368 SFT655353:SFT655368 SPP655353:SPP655368 SZL655353:SZL655368 TJH655353:TJH655368 TTD655353:TTD655368 UCZ655353:UCZ655368 UMV655353:UMV655368 UWR655353:UWR655368 VGN655353:VGN655368 VQJ655353:VQJ655368 WAF655353:WAF655368 WKB655353:WKB655368 WTX655353:WTX655368 D720889:D720904 HL720889:HL720904 RH720889:RH720904 ABD720889:ABD720904 AKZ720889:AKZ720904 AUV720889:AUV720904 BER720889:BER720904 BON720889:BON720904 BYJ720889:BYJ720904 CIF720889:CIF720904 CSB720889:CSB720904 DBX720889:DBX720904 DLT720889:DLT720904 DVP720889:DVP720904 EFL720889:EFL720904 EPH720889:EPH720904 EZD720889:EZD720904 FIZ720889:FIZ720904 FSV720889:FSV720904 GCR720889:GCR720904 GMN720889:GMN720904 GWJ720889:GWJ720904 HGF720889:HGF720904 HQB720889:HQB720904 HZX720889:HZX720904 IJT720889:IJT720904 ITP720889:ITP720904 JDL720889:JDL720904 JNH720889:JNH720904 JXD720889:JXD720904 KGZ720889:KGZ720904 KQV720889:KQV720904 LAR720889:LAR720904 LKN720889:LKN720904 LUJ720889:LUJ720904 MEF720889:MEF720904 MOB720889:MOB720904 MXX720889:MXX720904 NHT720889:NHT720904 NRP720889:NRP720904 OBL720889:OBL720904 OLH720889:OLH720904 OVD720889:OVD720904 PEZ720889:PEZ720904 POV720889:POV720904 PYR720889:PYR720904 QIN720889:QIN720904 QSJ720889:QSJ720904 RCF720889:RCF720904 RMB720889:RMB720904 RVX720889:RVX720904 SFT720889:SFT720904 SPP720889:SPP720904 SZL720889:SZL720904 TJH720889:TJH720904 TTD720889:TTD720904 UCZ720889:UCZ720904 UMV720889:UMV720904 UWR720889:UWR720904 VGN720889:VGN720904 VQJ720889:VQJ720904 WAF720889:WAF720904 WKB720889:WKB720904 WTX720889:WTX720904 D786425:D786440 HL786425:HL786440 RH786425:RH786440 ABD786425:ABD786440 AKZ786425:AKZ786440 AUV786425:AUV786440 BER786425:BER786440 BON786425:BON786440 BYJ786425:BYJ786440 CIF786425:CIF786440 CSB786425:CSB786440 DBX786425:DBX786440 DLT786425:DLT786440 DVP786425:DVP786440 EFL786425:EFL786440 EPH786425:EPH786440 EZD786425:EZD786440 FIZ786425:FIZ786440 FSV786425:FSV786440 GCR786425:GCR786440 GMN786425:GMN786440 GWJ786425:GWJ786440 HGF786425:HGF786440 HQB786425:HQB786440 HZX786425:HZX786440 IJT786425:IJT786440 ITP786425:ITP786440 JDL786425:JDL786440 JNH786425:JNH786440 JXD786425:JXD786440 KGZ786425:KGZ786440 KQV786425:KQV786440 LAR786425:LAR786440 LKN786425:LKN786440 LUJ786425:LUJ786440 MEF786425:MEF786440 MOB786425:MOB786440 MXX786425:MXX786440 NHT786425:NHT786440 NRP786425:NRP786440 OBL786425:OBL786440 OLH786425:OLH786440 OVD786425:OVD786440 PEZ786425:PEZ786440 POV786425:POV786440 PYR786425:PYR786440 QIN786425:QIN786440 QSJ786425:QSJ786440 RCF786425:RCF786440 RMB786425:RMB786440 RVX786425:RVX786440 SFT786425:SFT786440 SPP786425:SPP786440 SZL786425:SZL786440 TJH786425:TJH786440 TTD786425:TTD786440 UCZ786425:UCZ786440 UMV786425:UMV786440 UWR786425:UWR786440 VGN786425:VGN786440 VQJ786425:VQJ786440 WAF786425:WAF786440 WKB786425:WKB786440 WTX786425:WTX786440 D851961:D851976 HL851961:HL851976 RH851961:RH851976 ABD851961:ABD851976 AKZ851961:AKZ851976 AUV851961:AUV851976 BER851961:BER851976 BON851961:BON851976 BYJ851961:BYJ851976 CIF851961:CIF851976 CSB851961:CSB851976 DBX851961:DBX851976 DLT851961:DLT851976 DVP851961:DVP851976 EFL851961:EFL851976 EPH851961:EPH851976 EZD851961:EZD851976 FIZ851961:FIZ851976 FSV851961:FSV851976 GCR851961:GCR851976 GMN851961:GMN851976 GWJ851961:GWJ851976 HGF851961:HGF851976 HQB851961:HQB851976 HZX851961:HZX851976 IJT851961:IJT851976 ITP851961:ITP851976 JDL851961:JDL851976 JNH851961:JNH851976 JXD851961:JXD851976 KGZ851961:KGZ851976 KQV851961:KQV851976 LAR851961:LAR851976 LKN851961:LKN851976 LUJ851961:LUJ851976 MEF851961:MEF851976 MOB851961:MOB851976 MXX851961:MXX851976 NHT851961:NHT851976 NRP851961:NRP851976 OBL851961:OBL851976 OLH851961:OLH851976 OVD851961:OVD851976 PEZ851961:PEZ851976 POV851961:POV851976 PYR851961:PYR851976 QIN851961:QIN851976 QSJ851961:QSJ851976 RCF851961:RCF851976 RMB851961:RMB851976 RVX851961:RVX851976 SFT851961:SFT851976 SPP851961:SPP851976 SZL851961:SZL851976 TJH851961:TJH851976 TTD851961:TTD851976 UCZ851961:UCZ851976 UMV851961:UMV851976 UWR851961:UWR851976 VGN851961:VGN851976 VQJ851961:VQJ851976 WAF851961:WAF851976 WKB851961:WKB851976 WTX851961:WTX851976 D917497:D917512 HL917497:HL917512 RH917497:RH917512 ABD917497:ABD917512 AKZ917497:AKZ917512 AUV917497:AUV917512 BER917497:BER917512 BON917497:BON917512 BYJ917497:BYJ917512 CIF917497:CIF917512 CSB917497:CSB917512 DBX917497:DBX917512 DLT917497:DLT917512 DVP917497:DVP917512 EFL917497:EFL917512 EPH917497:EPH917512 EZD917497:EZD917512 FIZ917497:FIZ917512 FSV917497:FSV917512 GCR917497:GCR917512 GMN917497:GMN917512 GWJ917497:GWJ917512 HGF917497:HGF917512 HQB917497:HQB917512 HZX917497:HZX917512 IJT917497:IJT917512 ITP917497:ITP917512 JDL917497:JDL917512 JNH917497:JNH917512 JXD917497:JXD917512 KGZ917497:KGZ917512 KQV917497:KQV917512 LAR917497:LAR917512 LKN917497:LKN917512 LUJ917497:LUJ917512 MEF917497:MEF917512 MOB917497:MOB917512 MXX917497:MXX917512 NHT917497:NHT917512 NRP917497:NRP917512 OBL917497:OBL917512 OLH917497:OLH917512 OVD917497:OVD917512 PEZ917497:PEZ917512 POV917497:POV917512 PYR917497:PYR917512 QIN917497:QIN917512 QSJ917497:QSJ917512 RCF917497:RCF917512 RMB917497:RMB917512 RVX917497:RVX917512 SFT917497:SFT917512 SPP917497:SPP917512 SZL917497:SZL917512 TJH917497:TJH917512 TTD917497:TTD917512 UCZ917497:UCZ917512 UMV917497:UMV917512 UWR917497:UWR917512 VGN917497:VGN917512 VQJ917497:VQJ917512 WAF917497:WAF917512 WKB917497:WKB917512 WTX917497:WTX917512 D983033:D983048 HL983033:HL983048 RH983033:RH983048 ABD983033:ABD983048 AKZ983033:AKZ983048 AUV983033:AUV983048 BER983033:BER983048 BON983033:BON983048 BYJ983033:BYJ983048 CIF983033:CIF983048 CSB983033:CSB983048 DBX983033:DBX983048 DLT983033:DLT983048 DVP983033:DVP983048 EFL983033:EFL983048 EPH983033:EPH983048 EZD983033:EZD983048 FIZ983033:FIZ983048 FSV983033:FSV983048 GCR983033:GCR983048 GMN983033:GMN983048 GWJ983033:GWJ983048 HGF983033:HGF983048 HQB983033:HQB983048 HZX983033:HZX983048 IJT983033:IJT983048 ITP983033:ITP983048 JDL983033:JDL983048 JNH983033:JNH983048 JXD983033:JXD983048 KGZ983033:KGZ983048 KQV983033:KQV983048 LAR983033:LAR983048 LKN983033:LKN983048 LUJ983033:LUJ983048 MEF983033:MEF983048 MOB983033:MOB983048 MXX983033:MXX983048 NHT983033:NHT983048 NRP983033:NRP983048 OBL983033:OBL983048 OLH983033:OLH983048 OVD983033:OVD983048 PEZ983033:PEZ983048 POV983033:POV983048 PYR983033:PYR983048 QIN983033:QIN983048 QSJ983033:QSJ983048 RCF983033:RCF983048 RMB983033:RMB983048 RVX983033:RVX983048 SFT983033:SFT983048 SPP983033:SPP983048 SZL983033:SZL983048 TJH983033:TJH983048 TTD983033:TTD983048 UCZ983033:UCZ983048 UMV983033:UMV983048 UWR983033:UWR983048 VGN983033:VGN983048 VQJ983033:VQJ983048 WAF983033:WAF983048 WKB983033:WKB983048 WTX22:WTX27 WKB22:WKB27 WAF22:WAF27 VQJ22:VQJ27 VGN22:VGN27 UWR22:UWR27 UMV22:UMV27 UCZ22:UCZ27 TTD22:TTD27 TJH22:TJH27 SZL22:SZL27 SPP22:SPP27 SFT22:SFT27 RVX22:RVX27 RMB22:RMB27 RCF22:RCF27 QSJ22:QSJ27 QIN22:QIN27 PYR22:PYR27 POV22:POV27 PEZ22:PEZ27 OVD22:OVD27 OLH22:OLH27 OBL22:OBL27 NRP22:NRP27 NHT22:NHT27 MXX22:MXX27 MOB22:MOB27 MEF22:MEF27 LUJ22:LUJ27 LKN22:LKN27 LAR22:LAR27 KQV22:KQV27 KGZ22:KGZ27 JXD22:JXD27 JNH22:JNH27 JDL22:JDL27 ITP22:ITP27 IJT22:IJT27 HZX22:HZX27 HQB22:HQB27 HGF22:HGF27 GWJ22:GWJ27 GMN22:GMN27 GCR22:GCR27 FSV22:FSV27 FIZ22:FIZ27 EZD22:EZD27 EPH22:EPH27 EFL22:EFL27 DVP22:DVP27 DLT22:DLT27 DBX22:DBX27 CSB22:CSB27 CIF22:CIF27 BYJ22:BYJ27 BON22:BON27 BER22:BER27 AUV22:AUV27 AKZ22:AKZ27 ABD22:ABD27 RH22:RH27 HL22:HL27 D22:D27 D29:D38" xr:uid="{9C69EF9A-0B38-4785-9865-6EA74BF6FDD3}">
      <formula1>meses</formula1>
    </dataValidation>
    <dataValidation type="list" allowBlank="1" showInputMessage="1" showErrorMessage="1" sqref="F65398:G65507 HN65398:HN65507 RJ65398:RJ65507 ABF65398:ABF65507 ALB65398:ALB65507 AUX65398:AUX65507 BET65398:BET65507 BOP65398:BOP65507 BYL65398:BYL65507 CIH65398:CIH65507 CSD65398:CSD65507 DBZ65398:DBZ65507 DLV65398:DLV65507 DVR65398:DVR65507 EFN65398:EFN65507 EPJ65398:EPJ65507 EZF65398:EZF65507 FJB65398:FJB65507 FSX65398:FSX65507 GCT65398:GCT65507 GMP65398:GMP65507 GWL65398:GWL65507 HGH65398:HGH65507 HQD65398:HQD65507 HZZ65398:HZZ65507 IJV65398:IJV65507 ITR65398:ITR65507 JDN65398:JDN65507 JNJ65398:JNJ65507 JXF65398:JXF65507 KHB65398:KHB65507 KQX65398:KQX65507 LAT65398:LAT65507 LKP65398:LKP65507 LUL65398:LUL65507 MEH65398:MEH65507 MOD65398:MOD65507 MXZ65398:MXZ65507 NHV65398:NHV65507 NRR65398:NRR65507 OBN65398:OBN65507 OLJ65398:OLJ65507 OVF65398:OVF65507 PFB65398:PFB65507 POX65398:POX65507 PYT65398:PYT65507 QIP65398:QIP65507 QSL65398:QSL65507 RCH65398:RCH65507 RMD65398:RMD65507 RVZ65398:RVZ65507 SFV65398:SFV65507 SPR65398:SPR65507 SZN65398:SZN65507 TJJ65398:TJJ65507 TTF65398:TTF65507 UDB65398:UDB65507 UMX65398:UMX65507 UWT65398:UWT65507 VGP65398:VGP65507 VQL65398:VQL65507 WAH65398:WAH65507 WKD65398:WKD65507 WTZ65398:WTZ65507 F130934:G131043 HN130934:HN131043 RJ130934:RJ131043 ABF130934:ABF131043 ALB130934:ALB131043 AUX130934:AUX131043 BET130934:BET131043 BOP130934:BOP131043 BYL130934:BYL131043 CIH130934:CIH131043 CSD130934:CSD131043 DBZ130934:DBZ131043 DLV130934:DLV131043 DVR130934:DVR131043 EFN130934:EFN131043 EPJ130934:EPJ131043 EZF130934:EZF131043 FJB130934:FJB131043 FSX130934:FSX131043 GCT130934:GCT131043 GMP130934:GMP131043 GWL130934:GWL131043 HGH130934:HGH131043 HQD130934:HQD131043 HZZ130934:HZZ131043 IJV130934:IJV131043 ITR130934:ITR131043 JDN130934:JDN131043 JNJ130934:JNJ131043 JXF130934:JXF131043 KHB130934:KHB131043 KQX130934:KQX131043 LAT130934:LAT131043 LKP130934:LKP131043 LUL130934:LUL131043 MEH130934:MEH131043 MOD130934:MOD131043 MXZ130934:MXZ131043 NHV130934:NHV131043 NRR130934:NRR131043 OBN130934:OBN131043 OLJ130934:OLJ131043 OVF130934:OVF131043 PFB130934:PFB131043 POX130934:POX131043 PYT130934:PYT131043 QIP130934:QIP131043 QSL130934:QSL131043 RCH130934:RCH131043 RMD130934:RMD131043 RVZ130934:RVZ131043 SFV130934:SFV131043 SPR130934:SPR131043 SZN130934:SZN131043 TJJ130934:TJJ131043 TTF130934:TTF131043 UDB130934:UDB131043 UMX130934:UMX131043 UWT130934:UWT131043 VGP130934:VGP131043 VQL130934:VQL131043 WAH130934:WAH131043 WKD130934:WKD131043 WTZ130934:WTZ131043 F196470:G196579 HN196470:HN196579 RJ196470:RJ196579 ABF196470:ABF196579 ALB196470:ALB196579 AUX196470:AUX196579 BET196470:BET196579 BOP196470:BOP196579 BYL196470:BYL196579 CIH196470:CIH196579 CSD196470:CSD196579 DBZ196470:DBZ196579 DLV196470:DLV196579 DVR196470:DVR196579 EFN196470:EFN196579 EPJ196470:EPJ196579 EZF196470:EZF196579 FJB196470:FJB196579 FSX196470:FSX196579 GCT196470:GCT196579 GMP196470:GMP196579 GWL196470:GWL196579 HGH196470:HGH196579 HQD196470:HQD196579 HZZ196470:HZZ196579 IJV196470:IJV196579 ITR196470:ITR196579 JDN196470:JDN196579 JNJ196470:JNJ196579 JXF196470:JXF196579 KHB196470:KHB196579 KQX196470:KQX196579 LAT196470:LAT196579 LKP196470:LKP196579 LUL196470:LUL196579 MEH196470:MEH196579 MOD196470:MOD196579 MXZ196470:MXZ196579 NHV196470:NHV196579 NRR196470:NRR196579 OBN196470:OBN196579 OLJ196470:OLJ196579 OVF196470:OVF196579 PFB196470:PFB196579 POX196470:POX196579 PYT196470:PYT196579 QIP196470:QIP196579 QSL196470:QSL196579 RCH196470:RCH196579 RMD196470:RMD196579 RVZ196470:RVZ196579 SFV196470:SFV196579 SPR196470:SPR196579 SZN196470:SZN196579 TJJ196470:TJJ196579 TTF196470:TTF196579 UDB196470:UDB196579 UMX196470:UMX196579 UWT196470:UWT196579 VGP196470:VGP196579 VQL196470:VQL196579 WAH196470:WAH196579 WKD196470:WKD196579 WTZ196470:WTZ196579 F262006:G262115 HN262006:HN262115 RJ262006:RJ262115 ABF262006:ABF262115 ALB262006:ALB262115 AUX262006:AUX262115 BET262006:BET262115 BOP262006:BOP262115 BYL262006:BYL262115 CIH262006:CIH262115 CSD262006:CSD262115 DBZ262006:DBZ262115 DLV262006:DLV262115 DVR262006:DVR262115 EFN262006:EFN262115 EPJ262006:EPJ262115 EZF262006:EZF262115 FJB262006:FJB262115 FSX262006:FSX262115 GCT262006:GCT262115 GMP262006:GMP262115 GWL262006:GWL262115 HGH262006:HGH262115 HQD262006:HQD262115 HZZ262006:HZZ262115 IJV262006:IJV262115 ITR262006:ITR262115 JDN262006:JDN262115 JNJ262006:JNJ262115 JXF262006:JXF262115 KHB262006:KHB262115 KQX262006:KQX262115 LAT262006:LAT262115 LKP262006:LKP262115 LUL262006:LUL262115 MEH262006:MEH262115 MOD262006:MOD262115 MXZ262006:MXZ262115 NHV262006:NHV262115 NRR262006:NRR262115 OBN262006:OBN262115 OLJ262006:OLJ262115 OVF262006:OVF262115 PFB262006:PFB262115 POX262006:POX262115 PYT262006:PYT262115 QIP262006:QIP262115 QSL262006:QSL262115 RCH262006:RCH262115 RMD262006:RMD262115 RVZ262006:RVZ262115 SFV262006:SFV262115 SPR262006:SPR262115 SZN262006:SZN262115 TJJ262006:TJJ262115 TTF262006:TTF262115 UDB262006:UDB262115 UMX262006:UMX262115 UWT262006:UWT262115 VGP262006:VGP262115 VQL262006:VQL262115 WAH262006:WAH262115 WKD262006:WKD262115 WTZ262006:WTZ262115 F327542:G327651 HN327542:HN327651 RJ327542:RJ327651 ABF327542:ABF327651 ALB327542:ALB327651 AUX327542:AUX327651 BET327542:BET327651 BOP327542:BOP327651 BYL327542:BYL327651 CIH327542:CIH327651 CSD327542:CSD327651 DBZ327542:DBZ327651 DLV327542:DLV327651 DVR327542:DVR327651 EFN327542:EFN327651 EPJ327542:EPJ327651 EZF327542:EZF327651 FJB327542:FJB327651 FSX327542:FSX327651 GCT327542:GCT327651 GMP327542:GMP327651 GWL327542:GWL327651 HGH327542:HGH327651 HQD327542:HQD327651 HZZ327542:HZZ327651 IJV327542:IJV327651 ITR327542:ITR327651 JDN327542:JDN327651 JNJ327542:JNJ327651 JXF327542:JXF327651 KHB327542:KHB327651 KQX327542:KQX327651 LAT327542:LAT327651 LKP327542:LKP327651 LUL327542:LUL327651 MEH327542:MEH327651 MOD327542:MOD327651 MXZ327542:MXZ327651 NHV327542:NHV327651 NRR327542:NRR327651 OBN327542:OBN327651 OLJ327542:OLJ327651 OVF327542:OVF327651 PFB327542:PFB327651 POX327542:POX327651 PYT327542:PYT327651 QIP327542:QIP327651 QSL327542:QSL327651 RCH327542:RCH327651 RMD327542:RMD327651 RVZ327542:RVZ327651 SFV327542:SFV327651 SPR327542:SPR327651 SZN327542:SZN327651 TJJ327542:TJJ327651 TTF327542:TTF327651 UDB327542:UDB327651 UMX327542:UMX327651 UWT327542:UWT327651 VGP327542:VGP327651 VQL327542:VQL327651 WAH327542:WAH327651 WKD327542:WKD327651 WTZ327542:WTZ327651 F393078:G393187 HN393078:HN393187 RJ393078:RJ393187 ABF393078:ABF393187 ALB393078:ALB393187 AUX393078:AUX393187 BET393078:BET393187 BOP393078:BOP393187 BYL393078:BYL393187 CIH393078:CIH393187 CSD393078:CSD393187 DBZ393078:DBZ393187 DLV393078:DLV393187 DVR393078:DVR393187 EFN393078:EFN393187 EPJ393078:EPJ393187 EZF393078:EZF393187 FJB393078:FJB393187 FSX393078:FSX393187 GCT393078:GCT393187 GMP393078:GMP393187 GWL393078:GWL393187 HGH393078:HGH393187 HQD393078:HQD393187 HZZ393078:HZZ393187 IJV393078:IJV393187 ITR393078:ITR393187 JDN393078:JDN393187 JNJ393078:JNJ393187 JXF393078:JXF393187 KHB393078:KHB393187 KQX393078:KQX393187 LAT393078:LAT393187 LKP393078:LKP393187 LUL393078:LUL393187 MEH393078:MEH393187 MOD393078:MOD393187 MXZ393078:MXZ393187 NHV393078:NHV393187 NRR393078:NRR393187 OBN393078:OBN393187 OLJ393078:OLJ393187 OVF393078:OVF393187 PFB393078:PFB393187 POX393078:POX393187 PYT393078:PYT393187 QIP393078:QIP393187 QSL393078:QSL393187 RCH393078:RCH393187 RMD393078:RMD393187 RVZ393078:RVZ393187 SFV393078:SFV393187 SPR393078:SPR393187 SZN393078:SZN393187 TJJ393078:TJJ393187 TTF393078:TTF393187 UDB393078:UDB393187 UMX393078:UMX393187 UWT393078:UWT393187 VGP393078:VGP393187 VQL393078:VQL393187 WAH393078:WAH393187 WKD393078:WKD393187 WTZ393078:WTZ393187 F458614:G458723 HN458614:HN458723 RJ458614:RJ458723 ABF458614:ABF458723 ALB458614:ALB458723 AUX458614:AUX458723 BET458614:BET458723 BOP458614:BOP458723 BYL458614:BYL458723 CIH458614:CIH458723 CSD458614:CSD458723 DBZ458614:DBZ458723 DLV458614:DLV458723 DVR458614:DVR458723 EFN458614:EFN458723 EPJ458614:EPJ458723 EZF458614:EZF458723 FJB458614:FJB458723 FSX458614:FSX458723 GCT458614:GCT458723 GMP458614:GMP458723 GWL458614:GWL458723 HGH458614:HGH458723 HQD458614:HQD458723 HZZ458614:HZZ458723 IJV458614:IJV458723 ITR458614:ITR458723 JDN458614:JDN458723 JNJ458614:JNJ458723 JXF458614:JXF458723 KHB458614:KHB458723 KQX458614:KQX458723 LAT458614:LAT458723 LKP458614:LKP458723 LUL458614:LUL458723 MEH458614:MEH458723 MOD458614:MOD458723 MXZ458614:MXZ458723 NHV458614:NHV458723 NRR458614:NRR458723 OBN458614:OBN458723 OLJ458614:OLJ458723 OVF458614:OVF458723 PFB458614:PFB458723 POX458614:POX458723 PYT458614:PYT458723 QIP458614:QIP458723 QSL458614:QSL458723 RCH458614:RCH458723 RMD458614:RMD458723 RVZ458614:RVZ458723 SFV458614:SFV458723 SPR458614:SPR458723 SZN458614:SZN458723 TJJ458614:TJJ458723 TTF458614:TTF458723 UDB458614:UDB458723 UMX458614:UMX458723 UWT458614:UWT458723 VGP458614:VGP458723 VQL458614:VQL458723 WAH458614:WAH458723 WKD458614:WKD458723 WTZ458614:WTZ458723 F524150:G524259 HN524150:HN524259 RJ524150:RJ524259 ABF524150:ABF524259 ALB524150:ALB524259 AUX524150:AUX524259 BET524150:BET524259 BOP524150:BOP524259 BYL524150:BYL524259 CIH524150:CIH524259 CSD524150:CSD524259 DBZ524150:DBZ524259 DLV524150:DLV524259 DVR524150:DVR524259 EFN524150:EFN524259 EPJ524150:EPJ524259 EZF524150:EZF524259 FJB524150:FJB524259 FSX524150:FSX524259 GCT524150:GCT524259 GMP524150:GMP524259 GWL524150:GWL524259 HGH524150:HGH524259 HQD524150:HQD524259 HZZ524150:HZZ524259 IJV524150:IJV524259 ITR524150:ITR524259 JDN524150:JDN524259 JNJ524150:JNJ524259 JXF524150:JXF524259 KHB524150:KHB524259 KQX524150:KQX524259 LAT524150:LAT524259 LKP524150:LKP524259 LUL524150:LUL524259 MEH524150:MEH524259 MOD524150:MOD524259 MXZ524150:MXZ524259 NHV524150:NHV524259 NRR524150:NRR524259 OBN524150:OBN524259 OLJ524150:OLJ524259 OVF524150:OVF524259 PFB524150:PFB524259 POX524150:POX524259 PYT524150:PYT524259 QIP524150:QIP524259 QSL524150:QSL524259 RCH524150:RCH524259 RMD524150:RMD524259 RVZ524150:RVZ524259 SFV524150:SFV524259 SPR524150:SPR524259 SZN524150:SZN524259 TJJ524150:TJJ524259 TTF524150:TTF524259 UDB524150:UDB524259 UMX524150:UMX524259 UWT524150:UWT524259 VGP524150:VGP524259 VQL524150:VQL524259 WAH524150:WAH524259 WKD524150:WKD524259 WTZ524150:WTZ524259 F589686:G589795 HN589686:HN589795 RJ589686:RJ589795 ABF589686:ABF589795 ALB589686:ALB589795 AUX589686:AUX589795 BET589686:BET589795 BOP589686:BOP589795 BYL589686:BYL589795 CIH589686:CIH589795 CSD589686:CSD589795 DBZ589686:DBZ589795 DLV589686:DLV589795 DVR589686:DVR589795 EFN589686:EFN589795 EPJ589686:EPJ589795 EZF589686:EZF589795 FJB589686:FJB589795 FSX589686:FSX589795 GCT589686:GCT589795 GMP589686:GMP589795 GWL589686:GWL589795 HGH589686:HGH589795 HQD589686:HQD589795 HZZ589686:HZZ589795 IJV589686:IJV589795 ITR589686:ITR589795 JDN589686:JDN589795 JNJ589686:JNJ589795 JXF589686:JXF589795 KHB589686:KHB589795 KQX589686:KQX589795 LAT589686:LAT589795 LKP589686:LKP589795 LUL589686:LUL589795 MEH589686:MEH589795 MOD589686:MOD589795 MXZ589686:MXZ589795 NHV589686:NHV589795 NRR589686:NRR589795 OBN589686:OBN589795 OLJ589686:OLJ589795 OVF589686:OVF589795 PFB589686:PFB589795 POX589686:POX589795 PYT589686:PYT589795 QIP589686:QIP589795 QSL589686:QSL589795 RCH589686:RCH589795 RMD589686:RMD589795 RVZ589686:RVZ589795 SFV589686:SFV589795 SPR589686:SPR589795 SZN589686:SZN589795 TJJ589686:TJJ589795 TTF589686:TTF589795 UDB589686:UDB589795 UMX589686:UMX589795 UWT589686:UWT589795 VGP589686:VGP589795 VQL589686:VQL589795 WAH589686:WAH589795 WKD589686:WKD589795 WTZ589686:WTZ589795 F655222:G655331 HN655222:HN655331 RJ655222:RJ655331 ABF655222:ABF655331 ALB655222:ALB655331 AUX655222:AUX655331 BET655222:BET655331 BOP655222:BOP655331 BYL655222:BYL655331 CIH655222:CIH655331 CSD655222:CSD655331 DBZ655222:DBZ655331 DLV655222:DLV655331 DVR655222:DVR655331 EFN655222:EFN655331 EPJ655222:EPJ655331 EZF655222:EZF655331 FJB655222:FJB655331 FSX655222:FSX655331 GCT655222:GCT655331 GMP655222:GMP655331 GWL655222:GWL655331 HGH655222:HGH655331 HQD655222:HQD655331 HZZ655222:HZZ655331 IJV655222:IJV655331 ITR655222:ITR655331 JDN655222:JDN655331 JNJ655222:JNJ655331 JXF655222:JXF655331 KHB655222:KHB655331 KQX655222:KQX655331 LAT655222:LAT655331 LKP655222:LKP655331 LUL655222:LUL655331 MEH655222:MEH655331 MOD655222:MOD655331 MXZ655222:MXZ655331 NHV655222:NHV655331 NRR655222:NRR655331 OBN655222:OBN655331 OLJ655222:OLJ655331 OVF655222:OVF655331 PFB655222:PFB655331 POX655222:POX655331 PYT655222:PYT655331 QIP655222:QIP655331 QSL655222:QSL655331 RCH655222:RCH655331 RMD655222:RMD655331 RVZ655222:RVZ655331 SFV655222:SFV655331 SPR655222:SPR655331 SZN655222:SZN655331 TJJ655222:TJJ655331 TTF655222:TTF655331 UDB655222:UDB655331 UMX655222:UMX655331 UWT655222:UWT655331 VGP655222:VGP655331 VQL655222:VQL655331 WAH655222:WAH655331 WKD655222:WKD655331 WTZ655222:WTZ655331 F720758:G720867 HN720758:HN720867 RJ720758:RJ720867 ABF720758:ABF720867 ALB720758:ALB720867 AUX720758:AUX720867 BET720758:BET720867 BOP720758:BOP720867 BYL720758:BYL720867 CIH720758:CIH720867 CSD720758:CSD720867 DBZ720758:DBZ720867 DLV720758:DLV720867 DVR720758:DVR720867 EFN720758:EFN720867 EPJ720758:EPJ720867 EZF720758:EZF720867 FJB720758:FJB720867 FSX720758:FSX720867 GCT720758:GCT720867 GMP720758:GMP720867 GWL720758:GWL720867 HGH720758:HGH720867 HQD720758:HQD720867 HZZ720758:HZZ720867 IJV720758:IJV720867 ITR720758:ITR720867 JDN720758:JDN720867 JNJ720758:JNJ720867 JXF720758:JXF720867 KHB720758:KHB720867 KQX720758:KQX720867 LAT720758:LAT720867 LKP720758:LKP720867 LUL720758:LUL720867 MEH720758:MEH720867 MOD720758:MOD720867 MXZ720758:MXZ720867 NHV720758:NHV720867 NRR720758:NRR720867 OBN720758:OBN720867 OLJ720758:OLJ720867 OVF720758:OVF720867 PFB720758:PFB720867 POX720758:POX720867 PYT720758:PYT720867 QIP720758:QIP720867 QSL720758:QSL720867 RCH720758:RCH720867 RMD720758:RMD720867 RVZ720758:RVZ720867 SFV720758:SFV720867 SPR720758:SPR720867 SZN720758:SZN720867 TJJ720758:TJJ720867 TTF720758:TTF720867 UDB720758:UDB720867 UMX720758:UMX720867 UWT720758:UWT720867 VGP720758:VGP720867 VQL720758:VQL720867 WAH720758:WAH720867 WKD720758:WKD720867 WTZ720758:WTZ720867 F786294:G786403 HN786294:HN786403 RJ786294:RJ786403 ABF786294:ABF786403 ALB786294:ALB786403 AUX786294:AUX786403 BET786294:BET786403 BOP786294:BOP786403 BYL786294:BYL786403 CIH786294:CIH786403 CSD786294:CSD786403 DBZ786294:DBZ786403 DLV786294:DLV786403 DVR786294:DVR786403 EFN786294:EFN786403 EPJ786294:EPJ786403 EZF786294:EZF786403 FJB786294:FJB786403 FSX786294:FSX786403 GCT786294:GCT786403 GMP786294:GMP786403 GWL786294:GWL786403 HGH786294:HGH786403 HQD786294:HQD786403 HZZ786294:HZZ786403 IJV786294:IJV786403 ITR786294:ITR786403 JDN786294:JDN786403 JNJ786294:JNJ786403 JXF786294:JXF786403 KHB786294:KHB786403 KQX786294:KQX786403 LAT786294:LAT786403 LKP786294:LKP786403 LUL786294:LUL786403 MEH786294:MEH786403 MOD786294:MOD786403 MXZ786294:MXZ786403 NHV786294:NHV786403 NRR786294:NRR786403 OBN786294:OBN786403 OLJ786294:OLJ786403 OVF786294:OVF786403 PFB786294:PFB786403 POX786294:POX786403 PYT786294:PYT786403 QIP786294:QIP786403 QSL786294:QSL786403 RCH786294:RCH786403 RMD786294:RMD786403 RVZ786294:RVZ786403 SFV786294:SFV786403 SPR786294:SPR786403 SZN786294:SZN786403 TJJ786294:TJJ786403 TTF786294:TTF786403 UDB786294:UDB786403 UMX786294:UMX786403 UWT786294:UWT786403 VGP786294:VGP786403 VQL786294:VQL786403 WAH786294:WAH786403 WKD786294:WKD786403 WTZ786294:WTZ786403 F851830:G851939 HN851830:HN851939 RJ851830:RJ851939 ABF851830:ABF851939 ALB851830:ALB851939 AUX851830:AUX851939 BET851830:BET851939 BOP851830:BOP851939 BYL851830:BYL851939 CIH851830:CIH851939 CSD851830:CSD851939 DBZ851830:DBZ851939 DLV851830:DLV851939 DVR851830:DVR851939 EFN851830:EFN851939 EPJ851830:EPJ851939 EZF851830:EZF851939 FJB851830:FJB851939 FSX851830:FSX851939 GCT851830:GCT851939 GMP851830:GMP851939 GWL851830:GWL851939 HGH851830:HGH851939 HQD851830:HQD851939 HZZ851830:HZZ851939 IJV851830:IJV851939 ITR851830:ITR851939 JDN851830:JDN851939 JNJ851830:JNJ851939 JXF851830:JXF851939 KHB851830:KHB851939 KQX851830:KQX851939 LAT851830:LAT851939 LKP851830:LKP851939 LUL851830:LUL851939 MEH851830:MEH851939 MOD851830:MOD851939 MXZ851830:MXZ851939 NHV851830:NHV851939 NRR851830:NRR851939 OBN851830:OBN851939 OLJ851830:OLJ851939 OVF851830:OVF851939 PFB851830:PFB851939 POX851830:POX851939 PYT851830:PYT851939 QIP851830:QIP851939 QSL851830:QSL851939 RCH851830:RCH851939 RMD851830:RMD851939 RVZ851830:RVZ851939 SFV851830:SFV851939 SPR851830:SPR851939 SZN851830:SZN851939 TJJ851830:TJJ851939 TTF851830:TTF851939 UDB851830:UDB851939 UMX851830:UMX851939 UWT851830:UWT851939 VGP851830:VGP851939 VQL851830:VQL851939 WAH851830:WAH851939 WKD851830:WKD851939 WTZ851830:WTZ851939 F917366:G917475 HN917366:HN917475 RJ917366:RJ917475 ABF917366:ABF917475 ALB917366:ALB917475 AUX917366:AUX917475 BET917366:BET917475 BOP917366:BOP917475 BYL917366:BYL917475 CIH917366:CIH917475 CSD917366:CSD917475 DBZ917366:DBZ917475 DLV917366:DLV917475 DVR917366:DVR917475 EFN917366:EFN917475 EPJ917366:EPJ917475 EZF917366:EZF917475 FJB917366:FJB917475 FSX917366:FSX917475 GCT917366:GCT917475 GMP917366:GMP917475 GWL917366:GWL917475 HGH917366:HGH917475 HQD917366:HQD917475 HZZ917366:HZZ917475 IJV917366:IJV917475 ITR917366:ITR917475 JDN917366:JDN917475 JNJ917366:JNJ917475 JXF917366:JXF917475 KHB917366:KHB917475 KQX917366:KQX917475 LAT917366:LAT917475 LKP917366:LKP917475 LUL917366:LUL917475 MEH917366:MEH917475 MOD917366:MOD917475 MXZ917366:MXZ917475 NHV917366:NHV917475 NRR917366:NRR917475 OBN917366:OBN917475 OLJ917366:OLJ917475 OVF917366:OVF917475 PFB917366:PFB917475 POX917366:POX917475 PYT917366:PYT917475 QIP917366:QIP917475 QSL917366:QSL917475 RCH917366:RCH917475 RMD917366:RMD917475 RVZ917366:RVZ917475 SFV917366:SFV917475 SPR917366:SPR917475 SZN917366:SZN917475 TJJ917366:TJJ917475 TTF917366:TTF917475 UDB917366:UDB917475 UMX917366:UMX917475 UWT917366:UWT917475 VGP917366:VGP917475 VQL917366:VQL917475 WAH917366:WAH917475 WKD917366:WKD917475 WTZ917366:WTZ917475 F982902:G983011 HN982902:HN983011 RJ982902:RJ983011 ABF982902:ABF983011 ALB982902:ALB983011 AUX982902:AUX983011 BET982902:BET983011 BOP982902:BOP983011 BYL982902:BYL983011 CIH982902:CIH983011 CSD982902:CSD983011 DBZ982902:DBZ983011 DLV982902:DLV983011 DVR982902:DVR983011 EFN982902:EFN983011 EPJ982902:EPJ983011 EZF982902:EZF983011 FJB982902:FJB983011 FSX982902:FSX983011 GCT982902:GCT983011 GMP982902:GMP983011 GWL982902:GWL983011 HGH982902:HGH983011 HQD982902:HQD983011 HZZ982902:HZZ983011 IJV982902:IJV983011 ITR982902:ITR983011 JDN982902:JDN983011 JNJ982902:JNJ983011 JXF982902:JXF983011 KHB982902:KHB983011 KQX982902:KQX983011 LAT982902:LAT983011 LKP982902:LKP983011 LUL982902:LUL983011 MEH982902:MEH983011 MOD982902:MOD983011 MXZ982902:MXZ983011 NHV982902:NHV983011 NRR982902:NRR983011 OBN982902:OBN983011 OLJ982902:OLJ983011 OVF982902:OVF983011 PFB982902:PFB983011 POX982902:POX983011 PYT982902:PYT983011 QIP982902:QIP983011 QSL982902:QSL983011 RCH982902:RCH983011 RMD982902:RMD983011 RVZ982902:RVZ983011 SFV982902:SFV983011 SPR982902:SPR983011 SZN982902:SZN983011 TJJ982902:TJJ983011 TTF982902:TTF983011 UDB982902:UDB983011 UMX982902:UMX983011 UWT982902:UWT983011 VGP982902:VGP983011 VQL982902:VQL983011 WAH982902:WAH983011 WKD982902:WKD983011 WTZ982902:WTZ983011 F1048438:G1048576 HN1048438:HN1048576 RJ1048438:RJ1048576 ABF1048438:ABF1048576 ALB1048438:ALB1048576 AUX1048438:AUX1048576 BET1048438:BET1048576 BOP1048438:BOP1048576 BYL1048438:BYL1048576 CIH1048438:CIH1048576 CSD1048438:CSD1048576 DBZ1048438:DBZ1048576 DLV1048438:DLV1048576 DVR1048438:DVR1048576 EFN1048438:EFN1048576 EPJ1048438:EPJ1048576 EZF1048438:EZF1048576 FJB1048438:FJB1048576 FSX1048438:FSX1048576 GCT1048438:GCT1048576 GMP1048438:GMP1048576 GWL1048438:GWL1048576 HGH1048438:HGH1048576 HQD1048438:HQD1048576 HZZ1048438:HZZ1048576 IJV1048438:IJV1048576 ITR1048438:ITR1048576 JDN1048438:JDN1048576 JNJ1048438:JNJ1048576 JXF1048438:JXF1048576 KHB1048438:KHB1048576 KQX1048438:KQX1048576 LAT1048438:LAT1048576 LKP1048438:LKP1048576 LUL1048438:LUL1048576 MEH1048438:MEH1048576 MOD1048438:MOD1048576 MXZ1048438:MXZ1048576 NHV1048438:NHV1048576 NRR1048438:NRR1048576 OBN1048438:OBN1048576 OLJ1048438:OLJ1048576 OVF1048438:OVF1048576 PFB1048438:PFB1048576 POX1048438:POX1048576 PYT1048438:PYT1048576 QIP1048438:QIP1048576 QSL1048438:QSL1048576 RCH1048438:RCH1048576 RMD1048438:RMD1048576 RVZ1048438:RVZ1048576 SFV1048438:SFV1048576 SPR1048438:SPR1048576 SZN1048438:SZN1048576 TJJ1048438:TJJ1048576 TTF1048438:TTF1048576 UDB1048438:UDB1048576 UMX1048438:UMX1048576 UWT1048438:UWT1048576 VGP1048438:VGP1048576 VQL1048438:VQL1048576 WAH1048438:WAH1048576 WKD1048438:WKD1048576 WTZ1048438:WTZ1048576 WTZ983033:WTZ983048 RJ29:RJ38 ABF29:ABF38 ALB29:ALB38 AUX29:AUX38 BET29:BET38 BOP29:BOP38 BYL29:BYL38 CIH29:CIH38 CSD29:CSD38 DBZ29:DBZ38 DLV29:DLV38 DVR29:DVR38 EFN29:EFN38 EPJ29:EPJ38 EZF29:EZF38 FJB29:FJB38 FSX29:FSX38 GCT29:GCT38 GMP29:GMP38 GWL29:GWL38 HGH29:HGH38 HQD29:HQD38 HZZ29:HZZ38 IJV29:IJV38 ITR29:ITR38 JDN29:JDN38 JNJ29:JNJ38 JXF29:JXF38 KHB29:KHB38 KQX29:KQX38 LAT29:LAT38 LKP29:LKP38 LUL29:LUL38 MEH29:MEH38 MOD29:MOD38 MXZ29:MXZ38 NHV29:NHV38 NRR29:NRR38 OBN29:OBN38 OLJ29:OLJ38 OVF29:OVF38 PFB29:PFB38 POX29:POX38 PYT29:PYT38 QIP29:QIP38 QSL29:QSL38 RCH29:RCH38 RMD29:RMD38 RVZ29:RVZ38 SFV29:SFV38 SPR29:SPR38 SZN29:SZN38 TJJ29:TJJ38 TTF29:TTF38 UDB29:UDB38 UMX29:UMX38 UWT29:UWT38 VGP29:VGP38 VQL29:VQL38 WAH29:WAH38 WKD29:WKD38 WTZ29:WTZ38 F29:G38 F65529:G65544 HN65529:HN65544 RJ65529:RJ65544 ABF65529:ABF65544 ALB65529:ALB65544 AUX65529:AUX65544 BET65529:BET65544 BOP65529:BOP65544 BYL65529:BYL65544 CIH65529:CIH65544 CSD65529:CSD65544 DBZ65529:DBZ65544 DLV65529:DLV65544 DVR65529:DVR65544 EFN65529:EFN65544 EPJ65529:EPJ65544 EZF65529:EZF65544 FJB65529:FJB65544 FSX65529:FSX65544 GCT65529:GCT65544 GMP65529:GMP65544 GWL65529:GWL65544 HGH65529:HGH65544 HQD65529:HQD65544 HZZ65529:HZZ65544 IJV65529:IJV65544 ITR65529:ITR65544 JDN65529:JDN65544 JNJ65529:JNJ65544 JXF65529:JXF65544 KHB65529:KHB65544 KQX65529:KQX65544 LAT65529:LAT65544 LKP65529:LKP65544 LUL65529:LUL65544 MEH65529:MEH65544 MOD65529:MOD65544 MXZ65529:MXZ65544 NHV65529:NHV65544 NRR65529:NRR65544 OBN65529:OBN65544 OLJ65529:OLJ65544 OVF65529:OVF65544 PFB65529:PFB65544 POX65529:POX65544 PYT65529:PYT65544 QIP65529:QIP65544 QSL65529:QSL65544 RCH65529:RCH65544 RMD65529:RMD65544 RVZ65529:RVZ65544 SFV65529:SFV65544 SPR65529:SPR65544 SZN65529:SZN65544 TJJ65529:TJJ65544 TTF65529:TTF65544 UDB65529:UDB65544 UMX65529:UMX65544 UWT65529:UWT65544 VGP65529:VGP65544 VQL65529:VQL65544 WAH65529:WAH65544 WKD65529:WKD65544 WTZ65529:WTZ65544 F131065:G131080 HN131065:HN131080 RJ131065:RJ131080 ABF131065:ABF131080 ALB131065:ALB131080 AUX131065:AUX131080 BET131065:BET131080 BOP131065:BOP131080 BYL131065:BYL131080 CIH131065:CIH131080 CSD131065:CSD131080 DBZ131065:DBZ131080 DLV131065:DLV131080 DVR131065:DVR131080 EFN131065:EFN131080 EPJ131065:EPJ131080 EZF131065:EZF131080 FJB131065:FJB131080 FSX131065:FSX131080 GCT131065:GCT131080 GMP131065:GMP131080 GWL131065:GWL131080 HGH131065:HGH131080 HQD131065:HQD131080 HZZ131065:HZZ131080 IJV131065:IJV131080 ITR131065:ITR131080 JDN131065:JDN131080 JNJ131065:JNJ131080 JXF131065:JXF131080 KHB131065:KHB131080 KQX131065:KQX131080 LAT131065:LAT131080 LKP131065:LKP131080 LUL131065:LUL131080 MEH131065:MEH131080 MOD131065:MOD131080 MXZ131065:MXZ131080 NHV131065:NHV131080 NRR131065:NRR131080 OBN131065:OBN131080 OLJ131065:OLJ131080 OVF131065:OVF131080 PFB131065:PFB131080 POX131065:POX131080 PYT131065:PYT131080 QIP131065:QIP131080 QSL131065:QSL131080 RCH131065:RCH131080 RMD131065:RMD131080 RVZ131065:RVZ131080 SFV131065:SFV131080 SPR131065:SPR131080 SZN131065:SZN131080 TJJ131065:TJJ131080 TTF131065:TTF131080 UDB131065:UDB131080 UMX131065:UMX131080 UWT131065:UWT131080 VGP131065:VGP131080 VQL131065:VQL131080 WAH131065:WAH131080 WKD131065:WKD131080 WTZ131065:WTZ131080 F196601:G196616 HN196601:HN196616 RJ196601:RJ196616 ABF196601:ABF196616 ALB196601:ALB196616 AUX196601:AUX196616 BET196601:BET196616 BOP196601:BOP196616 BYL196601:BYL196616 CIH196601:CIH196616 CSD196601:CSD196616 DBZ196601:DBZ196616 DLV196601:DLV196616 DVR196601:DVR196616 EFN196601:EFN196616 EPJ196601:EPJ196616 EZF196601:EZF196616 FJB196601:FJB196616 FSX196601:FSX196616 GCT196601:GCT196616 GMP196601:GMP196616 GWL196601:GWL196616 HGH196601:HGH196616 HQD196601:HQD196616 HZZ196601:HZZ196616 IJV196601:IJV196616 ITR196601:ITR196616 JDN196601:JDN196616 JNJ196601:JNJ196616 JXF196601:JXF196616 KHB196601:KHB196616 KQX196601:KQX196616 LAT196601:LAT196616 LKP196601:LKP196616 LUL196601:LUL196616 MEH196601:MEH196616 MOD196601:MOD196616 MXZ196601:MXZ196616 NHV196601:NHV196616 NRR196601:NRR196616 OBN196601:OBN196616 OLJ196601:OLJ196616 OVF196601:OVF196616 PFB196601:PFB196616 POX196601:POX196616 PYT196601:PYT196616 QIP196601:QIP196616 QSL196601:QSL196616 RCH196601:RCH196616 RMD196601:RMD196616 RVZ196601:RVZ196616 SFV196601:SFV196616 SPR196601:SPR196616 SZN196601:SZN196616 TJJ196601:TJJ196616 TTF196601:TTF196616 UDB196601:UDB196616 UMX196601:UMX196616 UWT196601:UWT196616 VGP196601:VGP196616 VQL196601:VQL196616 WAH196601:WAH196616 WKD196601:WKD196616 WTZ196601:WTZ196616 F262137:G262152 HN262137:HN262152 RJ262137:RJ262152 ABF262137:ABF262152 ALB262137:ALB262152 AUX262137:AUX262152 BET262137:BET262152 BOP262137:BOP262152 BYL262137:BYL262152 CIH262137:CIH262152 CSD262137:CSD262152 DBZ262137:DBZ262152 DLV262137:DLV262152 DVR262137:DVR262152 EFN262137:EFN262152 EPJ262137:EPJ262152 EZF262137:EZF262152 FJB262137:FJB262152 FSX262137:FSX262152 GCT262137:GCT262152 GMP262137:GMP262152 GWL262137:GWL262152 HGH262137:HGH262152 HQD262137:HQD262152 HZZ262137:HZZ262152 IJV262137:IJV262152 ITR262137:ITR262152 JDN262137:JDN262152 JNJ262137:JNJ262152 JXF262137:JXF262152 KHB262137:KHB262152 KQX262137:KQX262152 LAT262137:LAT262152 LKP262137:LKP262152 LUL262137:LUL262152 MEH262137:MEH262152 MOD262137:MOD262152 MXZ262137:MXZ262152 NHV262137:NHV262152 NRR262137:NRR262152 OBN262137:OBN262152 OLJ262137:OLJ262152 OVF262137:OVF262152 PFB262137:PFB262152 POX262137:POX262152 PYT262137:PYT262152 QIP262137:QIP262152 QSL262137:QSL262152 RCH262137:RCH262152 RMD262137:RMD262152 RVZ262137:RVZ262152 SFV262137:SFV262152 SPR262137:SPR262152 SZN262137:SZN262152 TJJ262137:TJJ262152 TTF262137:TTF262152 UDB262137:UDB262152 UMX262137:UMX262152 UWT262137:UWT262152 VGP262137:VGP262152 VQL262137:VQL262152 WAH262137:WAH262152 WKD262137:WKD262152 WTZ262137:WTZ262152 F327673:G327688 HN327673:HN327688 RJ327673:RJ327688 ABF327673:ABF327688 ALB327673:ALB327688 AUX327673:AUX327688 BET327673:BET327688 BOP327673:BOP327688 BYL327673:BYL327688 CIH327673:CIH327688 CSD327673:CSD327688 DBZ327673:DBZ327688 DLV327673:DLV327688 DVR327673:DVR327688 EFN327673:EFN327688 EPJ327673:EPJ327688 EZF327673:EZF327688 FJB327673:FJB327688 FSX327673:FSX327688 GCT327673:GCT327688 GMP327673:GMP327688 GWL327673:GWL327688 HGH327673:HGH327688 HQD327673:HQD327688 HZZ327673:HZZ327688 IJV327673:IJV327688 ITR327673:ITR327688 JDN327673:JDN327688 JNJ327673:JNJ327688 JXF327673:JXF327688 KHB327673:KHB327688 KQX327673:KQX327688 LAT327673:LAT327688 LKP327673:LKP327688 LUL327673:LUL327688 MEH327673:MEH327688 MOD327673:MOD327688 MXZ327673:MXZ327688 NHV327673:NHV327688 NRR327673:NRR327688 OBN327673:OBN327688 OLJ327673:OLJ327688 OVF327673:OVF327688 PFB327673:PFB327688 POX327673:POX327688 PYT327673:PYT327688 QIP327673:QIP327688 QSL327673:QSL327688 RCH327673:RCH327688 RMD327673:RMD327688 RVZ327673:RVZ327688 SFV327673:SFV327688 SPR327673:SPR327688 SZN327673:SZN327688 TJJ327673:TJJ327688 TTF327673:TTF327688 UDB327673:UDB327688 UMX327673:UMX327688 UWT327673:UWT327688 VGP327673:VGP327688 VQL327673:VQL327688 WAH327673:WAH327688 WKD327673:WKD327688 WTZ327673:WTZ327688 F393209:G393224 HN393209:HN393224 RJ393209:RJ393224 ABF393209:ABF393224 ALB393209:ALB393224 AUX393209:AUX393224 BET393209:BET393224 BOP393209:BOP393224 BYL393209:BYL393224 CIH393209:CIH393224 CSD393209:CSD393224 DBZ393209:DBZ393224 DLV393209:DLV393224 DVR393209:DVR393224 EFN393209:EFN393224 EPJ393209:EPJ393224 EZF393209:EZF393224 FJB393209:FJB393224 FSX393209:FSX393224 GCT393209:GCT393224 GMP393209:GMP393224 GWL393209:GWL393224 HGH393209:HGH393224 HQD393209:HQD393224 HZZ393209:HZZ393224 IJV393209:IJV393224 ITR393209:ITR393224 JDN393209:JDN393224 JNJ393209:JNJ393224 JXF393209:JXF393224 KHB393209:KHB393224 KQX393209:KQX393224 LAT393209:LAT393224 LKP393209:LKP393224 LUL393209:LUL393224 MEH393209:MEH393224 MOD393209:MOD393224 MXZ393209:MXZ393224 NHV393209:NHV393224 NRR393209:NRR393224 OBN393209:OBN393224 OLJ393209:OLJ393224 OVF393209:OVF393224 PFB393209:PFB393224 POX393209:POX393224 PYT393209:PYT393224 QIP393209:QIP393224 QSL393209:QSL393224 RCH393209:RCH393224 RMD393209:RMD393224 RVZ393209:RVZ393224 SFV393209:SFV393224 SPR393209:SPR393224 SZN393209:SZN393224 TJJ393209:TJJ393224 TTF393209:TTF393224 UDB393209:UDB393224 UMX393209:UMX393224 UWT393209:UWT393224 VGP393209:VGP393224 VQL393209:VQL393224 WAH393209:WAH393224 WKD393209:WKD393224 WTZ393209:WTZ393224 F458745:G458760 HN458745:HN458760 RJ458745:RJ458760 ABF458745:ABF458760 ALB458745:ALB458760 AUX458745:AUX458760 BET458745:BET458760 BOP458745:BOP458760 BYL458745:BYL458760 CIH458745:CIH458760 CSD458745:CSD458760 DBZ458745:DBZ458760 DLV458745:DLV458760 DVR458745:DVR458760 EFN458745:EFN458760 EPJ458745:EPJ458760 EZF458745:EZF458760 FJB458745:FJB458760 FSX458745:FSX458760 GCT458745:GCT458760 GMP458745:GMP458760 GWL458745:GWL458760 HGH458745:HGH458760 HQD458745:HQD458760 HZZ458745:HZZ458760 IJV458745:IJV458760 ITR458745:ITR458760 JDN458745:JDN458760 JNJ458745:JNJ458760 JXF458745:JXF458760 KHB458745:KHB458760 KQX458745:KQX458760 LAT458745:LAT458760 LKP458745:LKP458760 LUL458745:LUL458760 MEH458745:MEH458760 MOD458745:MOD458760 MXZ458745:MXZ458760 NHV458745:NHV458760 NRR458745:NRR458760 OBN458745:OBN458760 OLJ458745:OLJ458760 OVF458745:OVF458760 PFB458745:PFB458760 POX458745:POX458760 PYT458745:PYT458760 QIP458745:QIP458760 QSL458745:QSL458760 RCH458745:RCH458760 RMD458745:RMD458760 RVZ458745:RVZ458760 SFV458745:SFV458760 SPR458745:SPR458760 SZN458745:SZN458760 TJJ458745:TJJ458760 TTF458745:TTF458760 UDB458745:UDB458760 UMX458745:UMX458760 UWT458745:UWT458760 VGP458745:VGP458760 VQL458745:VQL458760 WAH458745:WAH458760 WKD458745:WKD458760 WTZ458745:WTZ458760 F524281:G524296 HN524281:HN524296 RJ524281:RJ524296 ABF524281:ABF524296 ALB524281:ALB524296 AUX524281:AUX524296 BET524281:BET524296 BOP524281:BOP524296 BYL524281:BYL524296 CIH524281:CIH524296 CSD524281:CSD524296 DBZ524281:DBZ524296 DLV524281:DLV524296 DVR524281:DVR524296 EFN524281:EFN524296 EPJ524281:EPJ524296 EZF524281:EZF524296 FJB524281:FJB524296 FSX524281:FSX524296 GCT524281:GCT524296 GMP524281:GMP524296 GWL524281:GWL524296 HGH524281:HGH524296 HQD524281:HQD524296 HZZ524281:HZZ524296 IJV524281:IJV524296 ITR524281:ITR524296 JDN524281:JDN524296 JNJ524281:JNJ524296 JXF524281:JXF524296 KHB524281:KHB524296 KQX524281:KQX524296 LAT524281:LAT524296 LKP524281:LKP524296 LUL524281:LUL524296 MEH524281:MEH524296 MOD524281:MOD524296 MXZ524281:MXZ524296 NHV524281:NHV524296 NRR524281:NRR524296 OBN524281:OBN524296 OLJ524281:OLJ524296 OVF524281:OVF524296 PFB524281:PFB524296 POX524281:POX524296 PYT524281:PYT524296 QIP524281:QIP524296 QSL524281:QSL524296 RCH524281:RCH524296 RMD524281:RMD524296 RVZ524281:RVZ524296 SFV524281:SFV524296 SPR524281:SPR524296 SZN524281:SZN524296 TJJ524281:TJJ524296 TTF524281:TTF524296 UDB524281:UDB524296 UMX524281:UMX524296 UWT524281:UWT524296 VGP524281:VGP524296 VQL524281:VQL524296 WAH524281:WAH524296 WKD524281:WKD524296 WTZ524281:WTZ524296 F589817:G589832 HN589817:HN589832 RJ589817:RJ589832 ABF589817:ABF589832 ALB589817:ALB589832 AUX589817:AUX589832 BET589817:BET589832 BOP589817:BOP589832 BYL589817:BYL589832 CIH589817:CIH589832 CSD589817:CSD589832 DBZ589817:DBZ589832 DLV589817:DLV589832 DVR589817:DVR589832 EFN589817:EFN589832 EPJ589817:EPJ589832 EZF589817:EZF589832 FJB589817:FJB589832 FSX589817:FSX589832 GCT589817:GCT589832 GMP589817:GMP589832 GWL589817:GWL589832 HGH589817:HGH589832 HQD589817:HQD589832 HZZ589817:HZZ589832 IJV589817:IJV589832 ITR589817:ITR589832 JDN589817:JDN589832 JNJ589817:JNJ589832 JXF589817:JXF589832 KHB589817:KHB589832 KQX589817:KQX589832 LAT589817:LAT589832 LKP589817:LKP589832 LUL589817:LUL589832 MEH589817:MEH589832 MOD589817:MOD589832 MXZ589817:MXZ589832 NHV589817:NHV589832 NRR589817:NRR589832 OBN589817:OBN589832 OLJ589817:OLJ589832 OVF589817:OVF589832 PFB589817:PFB589832 POX589817:POX589832 PYT589817:PYT589832 QIP589817:QIP589832 QSL589817:QSL589832 RCH589817:RCH589832 RMD589817:RMD589832 RVZ589817:RVZ589832 SFV589817:SFV589832 SPR589817:SPR589832 SZN589817:SZN589832 TJJ589817:TJJ589832 TTF589817:TTF589832 UDB589817:UDB589832 UMX589817:UMX589832 UWT589817:UWT589832 VGP589817:VGP589832 VQL589817:VQL589832 WAH589817:WAH589832 WKD589817:WKD589832 WTZ589817:WTZ589832 F655353:G655368 HN655353:HN655368 RJ655353:RJ655368 ABF655353:ABF655368 ALB655353:ALB655368 AUX655353:AUX655368 BET655353:BET655368 BOP655353:BOP655368 BYL655353:BYL655368 CIH655353:CIH655368 CSD655353:CSD655368 DBZ655353:DBZ655368 DLV655353:DLV655368 DVR655353:DVR655368 EFN655353:EFN655368 EPJ655353:EPJ655368 EZF655353:EZF655368 FJB655353:FJB655368 FSX655353:FSX655368 GCT655353:GCT655368 GMP655353:GMP655368 GWL655353:GWL655368 HGH655353:HGH655368 HQD655353:HQD655368 HZZ655353:HZZ655368 IJV655353:IJV655368 ITR655353:ITR655368 JDN655353:JDN655368 JNJ655353:JNJ655368 JXF655353:JXF655368 KHB655353:KHB655368 KQX655353:KQX655368 LAT655353:LAT655368 LKP655353:LKP655368 LUL655353:LUL655368 MEH655353:MEH655368 MOD655353:MOD655368 MXZ655353:MXZ655368 NHV655353:NHV655368 NRR655353:NRR655368 OBN655353:OBN655368 OLJ655353:OLJ655368 OVF655353:OVF655368 PFB655353:PFB655368 POX655353:POX655368 PYT655353:PYT655368 QIP655353:QIP655368 QSL655353:QSL655368 RCH655353:RCH655368 RMD655353:RMD655368 RVZ655353:RVZ655368 SFV655353:SFV655368 SPR655353:SPR655368 SZN655353:SZN655368 TJJ655353:TJJ655368 TTF655353:TTF655368 UDB655353:UDB655368 UMX655353:UMX655368 UWT655353:UWT655368 VGP655353:VGP655368 VQL655353:VQL655368 WAH655353:WAH655368 WKD655353:WKD655368 WTZ655353:WTZ655368 F720889:G720904 HN720889:HN720904 RJ720889:RJ720904 ABF720889:ABF720904 ALB720889:ALB720904 AUX720889:AUX720904 BET720889:BET720904 BOP720889:BOP720904 BYL720889:BYL720904 CIH720889:CIH720904 CSD720889:CSD720904 DBZ720889:DBZ720904 DLV720889:DLV720904 DVR720889:DVR720904 EFN720889:EFN720904 EPJ720889:EPJ720904 EZF720889:EZF720904 FJB720889:FJB720904 FSX720889:FSX720904 GCT720889:GCT720904 GMP720889:GMP720904 GWL720889:GWL720904 HGH720889:HGH720904 HQD720889:HQD720904 HZZ720889:HZZ720904 IJV720889:IJV720904 ITR720889:ITR720904 JDN720889:JDN720904 JNJ720889:JNJ720904 JXF720889:JXF720904 KHB720889:KHB720904 KQX720889:KQX720904 LAT720889:LAT720904 LKP720889:LKP720904 LUL720889:LUL720904 MEH720889:MEH720904 MOD720889:MOD720904 MXZ720889:MXZ720904 NHV720889:NHV720904 NRR720889:NRR720904 OBN720889:OBN720904 OLJ720889:OLJ720904 OVF720889:OVF720904 PFB720889:PFB720904 POX720889:POX720904 PYT720889:PYT720904 QIP720889:QIP720904 QSL720889:QSL720904 RCH720889:RCH720904 RMD720889:RMD720904 RVZ720889:RVZ720904 SFV720889:SFV720904 SPR720889:SPR720904 SZN720889:SZN720904 TJJ720889:TJJ720904 TTF720889:TTF720904 UDB720889:UDB720904 UMX720889:UMX720904 UWT720889:UWT720904 VGP720889:VGP720904 VQL720889:VQL720904 WAH720889:WAH720904 WKD720889:WKD720904 WTZ720889:WTZ720904 F786425:G786440 HN786425:HN786440 RJ786425:RJ786440 ABF786425:ABF786440 ALB786425:ALB786440 AUX786425:AUX786440 BET786425:BET786440 BOP786425:BOP786440 BYL786425:BYL786440 CIH786425:CIH786440 CSD786425:CSD786440 DBZ786425:DBZ786440 DLV786425:DLV786440 DVR786425:DVR786440 EFN786425:EFN786440 EPJ786425:EPJ786440 EZF786425:EZF786440 FJB786425:FJB786440 FSX786425:FSX786440 GCT786425:GCT786440 GMP786425:GMP786440 GWL786425:GWL786440 HGH786425:HGH786440 HQD786425:HQD786440 HZZ786425:HZZ786440 IJV786425:IJV786440 ITR786425:ITR786440 JDN786425:JDN786440 JNJ786425:JNJ786440 JXF786425:JXF786440 KHB786425:KHB786440 KQX786425:KQX786440 LAT786425:LAT786440 LKP786425:LKP786440 LUL786425:LUL786440 MEH786425:MEH786440 MOD786425:MOD786440 MXZ786425:MXZ786440 NHV786425:NHV786440 NRR786425:NRR786440 OBN786425:OBN786440 OLJ786425:OLJ786440 OVF786425:OVF786440 PFB786425:PFB786440 POX786425:POX786440 PYT786425:PYT786440 QIP786425:QIP786440 QSL786425:QSL786440 RCH786425:RCH786440 RMD786425:RMD786440 RVZ786425:RVZ786440 SFV786425:SFV786440 SPR786425:SPR786440 SZN786425:SZN786440 TJJ786425:TJJ786440 TTF786425:TTF786440 UDB786425:UDB786440 UMX786425:UMX786440 UWT786425:UWT786440 VGP786425:VGP786440 VQL786425:VQL786440 WAH786425:WAH786440 WKD786425:WKD786440 WTZ786425:WTZ786440 F851961:G851976 HN851961:HN851976 RJ851961:RJ851976 ABF851961:ABF851976 ALB851961:ALB851976 AUX851961:AUX851976 BET851961:BET851976 BOP851961:BOP851976 BYL851961:BYL851976 CIH851961:CIH851976 CSD851961:CSD851976 DBZ851961:DBZ851976 DLV851961:DLV851976 DVR851961:DVR851976 EFN851961:EFN851976 EPJ851961:EPJ851976 EZF851961:EZF851976 FJB851961:FJB851976 FSX851961:FSX851976 GCT851961:GCT851976 GMP851961:GMP851976 GWL851961:GWL851976 HGH851961:HGH851976 HQD851961:HQD851976 HZZ851961:HZZ851976 IJV851961:IJV851976 ITR851961:ITR851976 JDN851961:JDN851976 JNJ851961:JNJ851976 JXF851961:JXF851976 KHB851961:KHB851976 KQX851961:KQX851976 LAT851961:LAT851976 LKP851961:LKP851976 LUL851961:LUL851976 MEH851961:MEH851976 MOD851961:MOD851976 MXZ851961:MXZ851976 NHV851961:NHV851976 NRR851961:NRR851976 OBN851961:OBN851976 OLJ851961:OLJ851976 OVF851961:OVF851976 PFB851961:PFB851976 POX851961:POX851976 PYT851961:PYT851976 QIP851961:QIP851976 QSL851961:QSL851976 RCH851961:RCH851976 RMD851961:RMD851976 RVZ851961:RVZ851976 SFV851961:SFV851976 SPR851961:SPR851976 SZN851961:SZN851976 TJJ851961:TJJ851976 TTF851961:TTF851976 UDB851961:UDB851976 UMX851961:UMX851976 UWT851961:UWT851976 VGP851961:VGP851976 VQL851961:VQL851976 WAH851961:WAH851976 WKD851961:WKD851976 WTZ851961:WTZ851976 F917497:G917512 HN917497:HN917512 RJ917497:RJ917512 ABF917497:ABF917512 ALB917497:ALB917512 AUX917497:AUX917512 BET917497:BET917512 BOP917497:BOP917512 BYL917497:BYL917512 CIH917497:CIH917512 CSD917497:CSD917512 DBZ917497:DBZ917512 DLV917497:DLV917512 DVR917497:DVR917512 EFN917497:EFN917512 EPJ917497:EPJ917512 EZF917497:EZF917512 FJB917497:FJB917512 FSX917497:FSX917512 GCT917497:GCT917512 GMP917497:GMP917512 GWL917497:GWL917512 HGH917497:HGH917512 HQD917497:HQD917512 HZZ917497:HZZ917512 IJV917497:IJV917512 ITR917497:ITR917512 JDN917497:JDN917512 JNJ917497:JNJ917512 JXF917497:JXF917512 KHB917497:KHB917512 KQX917497:KQX917512 LAT917497:LAT917512 LKP917497:LKP917512 LUL917497:LUL917512 MEH917497:MEH917512 MOD917497:MOD917512 MXZ917497:MXZ917512 NHV917497:NHV917512 NRR917497:NRR917512 OBN917497:OBN917512 OLJ917497:OLJ917512 OVF917497:OVF917512 PFB917497:PFB917512 POX917497:POX917512 PYT917497:PYT917512 QIP917497:QIP917512 QSL917497:QSL917512 RCH917497:RCH917512 RMD917497:RMD917512 RVZ917497:RVZ917512 SFV917497:SFV917512 SPR917497:SPR917512 SZN917497:SZN917512 TJJ917497:TJJ917512 TTF917497:TTF917512 UDB917497:UDB917512 UMX917497:UMX917512 UWT917497:UWT917512 VGP917497:VGP917512 VQL917497:VQL917512 WAH917497:WAH917512 WKD917497:WKD917512 WTZ917497:WTZ917512 F983033:G983048 HN983033:HN983048 RJ983033:RJ983048 ABF983033:ABF983048 ALB983033:ALB983048 AUX983033:AUX983048 BET983033:BET983048 BOP983033:BOP983048 BYL983033:BYL983048 CIH983033:CIH983048 CSD983033:CSD983048 DBZ983033:DBZ983048 DLV983033:DLV983048 DVR983033:DVR983048 EFN983033:EFN983048 EPJ983033:EPJ983048 EZF983033:EZF983048 FJB983033:FJB983048 FSX983033:FSX983048 GCT983033:GCT983048 GMP983033:GMP983048 GWL983033:GWL983048 HGH983033:HGH983048 HQD983033:HQD983048 HZZ983033:HZZ983048 IJV983033:IJV983048 ITR983033:ITR983048 JDN983033:JDN983048 JNJ983033:JNJ983048 JXF983033:JXF983048 KHB983033:KHB983048 KQX983033:KQX983048 LAT983033:LAT983048 LKP983033:LKP983048 LUL983033:LUL983048 MEH983033:MEH983048 MOD983033:MOD983048 MXZ983033:MXZ983048 NHV983033:NHV983048 NRR983033:NRR983048 OBN983033:OBN983048 OLJ983033:OLJ983048 OVF983033:OVF983048 PFB983033:PFB983048 POX983033:POX983048 PYT983033:PYT983048 QIP983033:QIP983048 QSL983033:QSL983048 RCH983033:RCH983048 RMD983033:RMD983048 RVZ983033:RVZ983048 SFV983033:SFV983048 SPR983033:SPR983048 SZN983033:SZN983048 TJJ983033:TJJ983048 TTF983033:TTF983048 UDB983033:UDB983048 UMX983033:UMX983048 UWT983033:UWT983048 VGP983033:VGP983048 VQL983033:VQL983048 WAH983033:WAH983048 WKD983033:WKD983048 F64:G64 G67:G70 G28 F60 F22:G27 WTZ22:WTZ27 WKD22:WKD27 WAH22:WAH27 VQL22:VQL27 VGP22:VGP27 UWT22:UWT27 UMX22:UMX27 UDB22:UDB27 TTF22:TTF27 TJJ22:TJJ27 SZN22:SZN27 SPR22:SPR27 SFV22:SFV27 RVZ22:RVZ27 RMD22:RMD27 RCH22:RCH27 QSL22:QSL27 QIP22:QIP27 PYT22:PYT27 POX22:POX27 PFB22:PFB27 OVF22:OVF27 OLJ22:OLJ27 OBN22:OBN27 NRR22:NRR27 NHV22:NHV27 MXZ22:MXZ27 MOD22:MOD27 MEH22:MEH27 LUL22:LUL27 LKP22:LKP27 LAT22:LAT27 KQX22:KQX27 KHB22:KHB27 JXF22:JXF27 JNJ22:JNJ27 JDN22:JDN27 ITR22:ITR27 IJV22:IJV27 HZZ22:HZZ27 HQD22:HQD27 HGH22:HGH27 GWL22:GWL27 GMP22:GMP27 GCT22:GCT27 FSX22:FSX27 FJB22:FJB27 EZF22:EZF27 EPJ22:EPJ27 EFN22:EFN27 DVR22:DVR27 DLV22:DLV27 DBZ22:DBZ27 CSD22:CSD27 CIH22:CIH27 BYL22:BYL27 BOP22:BOP27 BET22:BET27 AUX22:AUX27 ALB22:ALB27 ABF22:ABF27 RJ22:RJ27 HN22:HN27 HN29:HN38 G91 F67:F71" xr:uid="{439BA6C5-BEF4-4A08-8900-323379784F41}">
      <formula1>modalidad</formula1>
    </dataValidation>
    <dataValidation type="list" allowBlank="1" showInputMessage="1" showErrorMessage="1" sqref="L65398:L65507 HS65398:HS65507 RO65398:RO65507 ABK65398:ABK65507 ALG65398:ALG65507 AVC65398:AVC65507 BEY65398:BEY65507 BOU65398:BOU65507 BYQ65398:BYQ65507 CIM65398:CIM65507 CSI65398:CSI65507 DCE65398:DCE65507 DMA65398:DMA65507 DVW65398:DVW65507 EFS65398:EFS65507 EPO65398:EPO65507 EZK65398:EZK65507 FJG65398:FJG65507 FTC65398:FTC65507 GCY65398:GCY65507 GMU65398:GMU65507 GWQ65398:GWQ65507 HGM65398:HGM65507 HQI65398:HQI65507 IAE65398:IAE65507 IKA65398:IKA65507 ITW65398:ITW65507 JDS65398:JDS65507 JNO65398:JNO65507 JXK65398:JXK65507 KHG65398:KHG65507 KRC65398:KRC65507 LAY65398:LAY65507 LKU65398:LKU65507 LUQ65398:LUQ65507 MEM65398:MEM65507 MOI65398:MOI65507 MYE65398:MYE65507 NIA65398:NIA65507 NRW65398:NRW65507 OBS65398:OBS65507 OLO65398:OLO65507 OVK65398:OVK65507 PFG65398:PFG65507 PPC65398:PPC65507 PYY65398:PYY65507 QIU65398:QIU65507 QSQ65398:QSQ65507 RCM65398:RCM65507 RMI65398:RMI65507 RWE65398:RWE65507 SGA65398:SGA65507 SPW65398:SPW65507 SZS65398:SZS65507 TJO65398:TJO65507 TTK65398:TTK65507 UDG65398:UDG65507 UNC65398:UNC65507 UWY65398:UWY65507 VGU65398:VGU65507 VQQ65398:VQQ65507 WAM65398:WAM65507 WKI65398:WKI65507 WUE65398:WUE65507 L130934:L131043 HS130934:HS131043 RO130934:RO131043 ABK130934:ABK131043 ALG130934:ALG131043 AVC130934:AVC131043 BEY130934:BEY131043 BOU130934:BOU131043 BYQ130934:BYQ131043 CIM130934:CIM131043 CSI130934:CSI131043 DCE130934:DCE131043 DMA130934:DMA131043 DVW130934:DVW131043 EFS130934:EFS131043 EPO130934:EPO131043 EZK130934:EZK131043 FJG130934:FJG131043 FTC130934:FTC131043 GCY130934:GCY131043 GMU130934:GMU131043 GWQ130934:GWQ131043 HGM130934:HGM131043 HQI130934:HQI131043 IAE130934:IAE131043 IKA130934:IKA131043 ITW130934:ITW131043 JDS130934:JDS131043 JNO130934:JNO131043 JXK130934:JXK131043 KHG130934:KHG131043 KRC130934:KRC131043 LAY130934:LAY131043 LKU130934:LKU131043 LUQ130934:LUQ131043 MEM130934:MEM131043 MOI130934:MOI131043 MYE130934:MYE131043 NIA130934:NIA131043 NRW130934:NRW131043 OBS130934:OBS131043 OLO130934:OLO131043 OVK130934:OVK131043 PFG130934:PFG131043 PPC130934:PPC131043 PYY130934:PYY131043 QIU130934:QIU131043 QSQ130934:QSQ131043 RCM130934:RCM131043 RMI130934:RMI131043 RWE130934:RWE131043 SGA130934:SGA131043 SPW130934:SPW131043 SZS130934:SZS131043 TJO130934:TJO131043 TTK130934:TTK131043 UDG130934:UDG131043 UNC130934:UNC131043 UWY130934:UWY131043 VGU130934:VGU131043 VQQ130934:VQQ131043 WAM130934:WAM131043 WKI130934:WKI131043 WUE130934:WUE131043 L196470:L196579 HS196470:HS196579 RO196470:RO196579 ABK196470:ABK196579 ALG196470:ALG196579 AVC196470:AVC196579 BEY196470:BEY196579 BOU196470:BOU196579 BYQ196470:BYQ196579 CIM196470:CIM196579 CSI196470:CSI196579 DCE196470:DCE196579 DMA196470:DMA196579 DVW196470:DVW196579 EFS196470:EFS196579 EPO196470:EPO196579 EZK196470:EZK196579 FJG196470:FJG196579 FTC196470:FTC196579 GCY196470:GCY196579 GMU196470:GMU196579 GWQ196470:GWQ196579 HGM196470:HGM196579 HQI196470:HQI196579 IAE196470:IAE196579 IKA196470:IKA196579 ITW196470:ITW196579 JDS196470:JDS196579 JNO196470:JNO196579 JXK196470:JXK196579 KHG196470:KHG196579 KRC196470:KRC196579 LAY196470:LAY196579 LKU196470:LKU196579 LUQ196470:LUQ196579 MEM196470:MEM196579 MOI196470:MOI196579 MYE196470:MYE196579 NIA196470:NIA196579 NRW196470:NRW196579 OBS196470:OBS196579 OLO196470:OLO196579 OVK196470:OVK196579 PFG196470:PFG196579 PPC196470:PPC196579 PYY196470:PYY196579 QIU196470:QIU196579 QSQ196470:QSQ196579 RCM196470:RCM196579 RMI196470:RMI196579 RWE196470:RWE196579 SGA196470:SGA196579 SPW196470:SPW196579 SZS196470:SZS196579 TJO196470:TJO196579 TTK196470:TTK196579 UDG196470:UDG196579 UNC196470:UNC196579 UWY196470:UWY196579 VGU196470:VGU196579 VQQ196470:VQQ196579 WAM196470:WAM196579 WKI196470:WKI196579 WUE196470:WUE196579 L262006:L262115 HS262006:HS262115 RO262006:RO262115 ABK262006:ABK262115 ALG262006:ALG262115 AVC262006:AVC262115 BEY262006:BEY262115 BOU262006:BOU262115 BYQ262006:BYQ262115 CIM262006:CIM262115 CSI262006:CSI262115 DCE262006:DCE262115 DMA262006:DMA262115 DVW262006:DVW262115 EFS262006:EFS262115 EPO262006:EPO262115 EZK262006:EZK262115 FJG262006:FJG262115 FTC262006:FTC262115 GCY262006:GCY262115 GMU262006:GMU262115 GWQ262006:GWQ262115 HGM262006:HGM262115 HQI262006:HQI262115 IAE262006:IAE262115 IKA262006:IKA262115 ITW262006:ITW262115 JDS262006:JDS262115 JNO262006:JNO262115 JXK262006:JXK262115 KHG262006:KHG262115 KRC262006:KRC262115 LAY262006:LAY262115 LKU262006:LKU262115 LUQ262006:LUQ262115 MEM262006:MEM262115 MOI262006:MOI262115 MYE262006:MYE262115 NIA262006:NIA262115 NRW262006:NRW262115 OBS262006:OBS262115 OLO262006:OLO262115 OVK262006:OVK262115 PFG262006:PFG262115 PPC262006:PPC262115 PYY262006:PYY262115 QIU262006:QIU262115 QSQ262006:QSQ262115 RCM262006:RCM262115 RMI262006:RMI262115 RWE262006:RWE262115 SGA262006:SGA262115 SPW262006:SPW262115 SZS262006:SZS262115 TJO262006:TJO262115 TTK262006:TTK262115 UDG262006:UDG262115 UNC262006:UNC262115 UWY262006:UWY262115 VGU262006:VGU262115 VQQ262006:VQQ262115 WAM262006:WAM262115 WKI262006:WKI262115 WUE262006:WUE262115 L327542:L327651 HS327542:HS327651 RO327542:RO327651 ABK327542:ABK327651 ALG327542:ALG327651 AVC327542:AVC327651 BEY327542:BEY327651 BOU327542:BOU327651 BYQ327542:BYQ327651 CIM327542:CIM327651 CSI327542:CSI327651 DCE327542:DCE327651 DMA327542:DMA327651 DVW327542:DVW327651 EFS327542:EFS327651 EPO327542:EPO327651 EZK327542:EZK327651 FJG327542:FJG327651 FTC327542:FTC327651 GCY327542:GCY327651 GMU327542:GMU327651 GWQ327542:GWQ327651 HGM327542:HGM327651 HQI327542:HQI327651 IAE327542:IAE327651 IKA327542:IKA327651 ITW327542:ITW327651 JDS327542:JDS327651 JNO327542:JNO327651 JXK327542:JXK327651 KHG327542:KHG327651 KRC327542:KRC327651 LAY327542:LAY327651 LKU327542:LKU327651 LUQ327542:LUQ327651 MEM327542:MEM327651 MOI327542:MOI327651 MYE327542:MYE327651 NIA327542:NIA327651 NRW327542:NRW327651 OBS327542:OBS327651 OLO327542:OLO327651 OVK327542:OVK327651 PFG327542:PFG327651 PPC327542:PPC327651 PYY327542:PYY327651 QIU327542:QIU327651 QSQ327542:QSQ327651 RCM327542:RCM327651 RMI327542:RMI327651 RWE327542:RWE327651 SGA327542:SGA327651 SPW327542:SPW327651 SZS327542:SZS327651 TJO327542:TJO327651 TTK327542:TTK327651 UDG327542:UDG327651 UNC327542:UNC327651 UWY327542:UWY327651 VGU327542:VGU327651 VQQ327542:VQQ327651 WAM327542:WAM327651 WKI327542:WKI327651 WUE327542:WUE327651 L393078:L393187 HS393078:HS393187 RO393078:RO393187 ABK393078:ABK393187 ALG393078:ALG393187 AVC393078:AVC393187 BEY393078:BEY393187 BOU393078:BOU393187 BYQ393078:BYQ393187 CIM393078:CIM393187 CSI393078:CSI393187 DCE393078:DCE393187 DMA393078:DMA393187 DVW393078:DVW393187 EFS393078:EFS393187 EPO393078:EPO393187 EZK393078:EZK393187 FJG393078:FJG393187 FTC393078:FTC393187 GCY393078:GCY393187 GMU393078:GMU393187 GWQ393078:GWQ393187 HGM393078:HGM393187 HQI393078:HQI393187 IAE393078:IAE393187 IKA393078:IKA393187 ITW393078:ITW393187 JDS393078:JDS393187 JNO393078:JNO393187 JXK393078:JXK393187 KHG393078:KHG393187 KRC393078:KRC393187 LAY393078:LAY393187 LKU393078:LKU393187 LUQ393078:LUQ393187 MEM393078:MEM393187 MOI393078:MOI393187 MYE393078:MYE393187 NIA393078:NIA393187 NRW393078:NRW393187 OBS393078:OBS393187 OLO393078:OLO393187 OVK393078:OVK393187 PFG393078:PFG393187 PPC393078:PPC393187 PYY393078:PYY393187 QIU393078:QIU393187 QSQ393078:QSQ393187 RCM393078:RCM393187 RMI393078:RMI393187 RWE393078:RWE393187 SGA393078:SGA393187 SPW393078:SPW393187 SZS393078:SZS393187 TJO393078:TJO393187 TTK393078:TTK393187 UDG393078:UDG393187 UNC393078:UNC393187 UWY393078:UWY393187 VGU393078:VGU393187 VQQ393078:VQQ393187 WAM393078:WAM393187 WKI393078:WKI393187 WUE393078:WUE393187 L458614:L458723 HS458614:HS458723 RO458614:RO458723 ABK458614:ABK458723 ALG458614:ALG458723 AVC458614:AVC458723 BEY458614:BEY458723 BOU458614:BOU458723 BYQ458614:BYQ458723 CIM458614:CIM458723 CSI458614:CSI458723 DCE458614:DCE458723 DMA458614:DMA458723 DVW458614:DVW458723 EFS458614:EFS458723 EPO458614:EPO458723 EZK458614:EZK458723 FJG458614:FJG458723 FTC458614:FTC458723 GCY458614:GCY458723 GMU458614:GMU458723 GWQ458614:GWQ458723 HGM458614:HGM458723 HQI458614:HQI458723 IAE458614:IAE458723 IKA458614:IKA458723 ITW458614:ITW458723 JDS458614:JDS458723 JNO458614:JNO458723 JXK458614:JXK458723 KHG458614:KHG458723 KRC458614:KRC458723 LAY458614:LAY458723 LKU458614:LKU458723 LUQ458614:LUQ458723 MEM458614:MEM458723 MOI458614:MOI458723 MYE458614:MYE458723 NIA458614:NIA458723 NRW458614:NRW458723 OBS458614:OBS458723 OLO458614:OLO458723 OVK458614:OVK458723 PFG458614:PFG458723 PPC458614:PPC458723 PYY458614:PYY458723 QIU458614:QIU458723 QSQ458614:QSQ458723 RCM458614:RCM458723 RMI458614:RMI458723 RWE458614:RWE458723 SGA458614:SGA458723 SPW458614:SPW458723 SZS458614:SZS458723 TJO458614:TJO458723 TTK458614:TTK458723 UDG458614:UDG458723 UNC458614:UNC458723 UWY458614:UWY458723 VGU458614:VGU458723 VQQ458614:VQQ458723 WAM458614:WAM458723 WKI458614:WKI458723 WUE458614:WUE458723 L524150:L524259 HS524150:HS524259 RO524150:RO524259 ABK524150:ABK524259 ALG524150:ALG524259 AVC524150:AVC524259 BEY524150:BEY524259 BOU524150:BOU524259 BYQ524150:BYQ524259 CIM524150:CIM524259 CSI524150:CSI524259 DCE524150:DCE524259 DMA524150:DMA524259 DVW524150:DVW524259 EFS524150:EFS524259 EPO524150:EPO524259 EZK524150:EZK524259 FJG524150:FJG524259 FTC524150:FTC524259 GCY524150:GCY524259 GMU524150:GMU524259 GWQ524150:GWQ524259 HGM524150:HGM524259 HQI524150:HQI524259 IAE524150:IAE524259 IKA524150:IKA524259 ITW524150:ITW524259 JDS524150:JDS524259 JNO524150:JNO524259 JXK524150:JXK524259 KHG524150:KHG524259 KRC524150:KRC524259 LAY524150:LAY524259 LKU524150:LKU524259 LUQ524150:LUQ524259 MEM524150:MEM524259 MOI524150:MOI524259 MYE524150:MYE524259 NIA524150:NIA524259 NRW524150:NRW524259 OBS524150:OBS524259 OLO524150:OLO524259 OVK524150:OVK524259 PFG524150:PFG524259 PPC524150:PPC524259 PYY524150:PYY524259 QIU524150:QIU524259 QSQ524150:QSQ524259 RCM524150:RCM524259 RMI524150:RMI524259 RWE524150:RWE524259 SGA524150:SGA524259 SPW524150:SPW524259 SZS524150:SZS524259 TJO524150:TJO524259 TTK524150:TTK524259 UDG524150:UDG524259 UNC524150:UNC524259 UWY524150:UWY524259 VGU524150:VGU524259 VQQ524150:VQQ524259 WAM524150:WAM524259 WKI524150:WKI524259 WUE524150:WUE524259 L589686:L589795 HS589686:HS589795 RO589686:RO589795 ABK589686:ABK589795 ALG589686:ALG589795 AVC589686:AVC589795 BEY589686:BEY589795 BOU589686:BOU589795 BYQ589686:BYQ589795 CIM589686:CIM589795 CSI589686:CSI589795 DCE589686:DCE589795 DMA589686:DMA589795 DVW589686:DVW589795 EFS589686:EFS589795 EPO589686:EPO589795 EZK589686:EZK589795 FJG589686:FJG589795 FTC589686:FTC589795 GCY589686:GCY589795 GMU589686:GMU589795 GWQ589686:GWQ589795 HGM589686:HGM589795 HQI589686:HQI589795 IAE589686:IAE589795 IKA589686:IKA589795 ITW589686:ITW589795 JDS589686:JDS589795 JNO589686:JNO589795 JXK589686:JXK589795 KHG589686:KHG589795 KRC589686:KRC589795 LAY589686:LAY589795 LKU589686:LKU589795 LUQ589686:LUQ589795 MEM589686:MEM589795 MOI589686:MOI589795 MYE589686:MYE589795 NIA589686:NIA589795 NRW589686:NRW589795 OBS589686:OBS589795 OLO589686:OLO589795 OVK589686:OVK589795 PFG589686:PFG589795 PPC589686:PPC589795 PYY589686:PYY589795 QIU589686:QIU589795 QSQ589686:QSQ589795 RCM589686:RCM589795 RMI589686:RMI589795 RWE589686:RWE589795 SGA589686:SGA589795 SPW589686:SPW589795 SZS589686:SZS589795 TJO589686:TJO589795 TTK589686:TTK589795 UDG589686:UDG589795 UNC589686:UNC589795 UWY589686:UWY589795 VGU589686:VGU589795 VQQ589686:VQQ589795 WAM589686:WAM589795 WKI589686:WKI589795 WUE589686:WUE589795 L655222:L655331 HS655222:HS655331 RO655222:RO655331 ABK655222:ABK655331 ALG655222:ALG655331 AVC655222:AVC655331 BEY655222:BEY655331 BOU655222:BOU655331 BYQ655222:BYQ655331 CIM655222:CIM655331 CSI655222:CSI655331 DCE655222:DCE655331 DMA655222:DMA655331 DVW655222:DVW655331 EFS655222:EFS655331 EPO655222:EPO655331 EZK655222:EZK655331 FJG655222:FJG655331 FTC655222:FTC655331 GCY655222:GCY655331 GMU655222:GMU655331 GWQ655222:GWQ655331 HGM655222:HGM655331 HQI655222:HQI655331 IAE655222:IAE655331 IKA655222:IKA655331 ITW655222:ITW655331 JDS655222:JDS655331 JNO655222:JNO655331 JXK655222:JXK655331 KHG655222:KHG655331 KRC655222:KRC655331 LAY655222:LAY655331 LKU655222:LKU655331 LUQ655222:LUQ655331 MEM655222:MEM655331 MOI655222:MOI655331 MYE655222:MYE655331 NIA655222:NIA655331 NRW655222:NRW655331 OBS655222:OBS655331 OLO655222:OLO655331 OVK655222:OVK655331 PFG655222:PFG655331 PPC655222:PPC655331 PYY655222:PYY655331 QIU655222:QIU655331 QSQ655222:QSQ655331 RCM655222:RCM655331 RMI655222:RMI655331 RWE655222:RWE655331 SGA655222:SGA655331 SPW655222:SPW655331 SZS655222:SZS655331 TJO655222:TJO655331 TTK655222:TTK655331 UDG655222:UDG655331 UNC655222:UNC655331 UWY655222:UWY655331 VGU655222:VGU655331 VQQ655222:VQQ655331 WAM655222:WAM655331 WKI655222:WKI655331 WUE655222:WUE655331 L720758:L720867 HS720758:HS720867 RO720758:RO720867 ABK720758:ABK720867 ALG720758:ALG720867 AVC720758:AVC720867 BEY720758:BEY720867 BOU720758:BOU720867 BYQ720758:BYQ720867 CIM720758:CIM720867 CSI720758:CSI720867 DCE720758:DCE720867 DMA720758:DMA720867 DVW720758:DVW720867 EFS720758:EFS720867 EPO720758:EPO720867 EZK720758:EZK720867 FJG720758:FJG720867 FTC720758:FTC720867 GCY720758:GCY720867 GMU720758:GMU720867 GWQ720758:GWQ720867 HGM720758:HGM720867 HQI720758:HQI720867 IAE720758:IAE720867 IKA720758:IKA720867 ITW720758:ITW720867 JDS720758:JDS720867 JNO720758:JNO720867 JXK720758:JXK720867 KHG720758:KHG720867 KRC720758:KRC720867 LAY720758:LAY720867 LKU720758:LKU720867 LUQ720758:LUQ720867 MEM720758:MEM720867 MOI720758:MOI720867 MYE720758:MYE720867 NIA720758:NIA720867 NRW720758:NRW720867 OBS720758:OBS720867 OLO720758:OLO720867 OVK720758:OVK720867 PFG720758:PFG720867 PPC720758:PPC720867 PYY720758:PYY720867 QIU720758:QIU720867 QSQ720758:QSQ720867 RCM720758:RCM720867 RMI720758:RMI720867 RWE720758:RWE720867 SGA720758:SGA720867 SPW720758:SPW720867 SZS720758:SZS720867 TJO720758:TJO720867 TTK720758:TTK720867 UDG720758:UDG720867 UNC720758:UNC720867 UWY720758:UWY720867 VGU720758:VGU720867 VQQ720758:VQQ720867 WAM720758:WAM720867 WKI720758:WKI720867 WUE720758:WUE720867 L786294:L786403 HS786294:HS786403 RO786294:RO786403 ABK786294:ABK786403 ALG786294:ALG786403 AVC786294:AVC786403 BEY786294:BEY786403 BOU786294:BOU786403 BYQ786294:BYQ786403 CIM786294:CIM786403 CSI786294:CSI786403 DCE786294:DCE786403 DMA786294:DMA786403 DVW786294:DVW786403 EFS786294:EFS786403 EPO786294:EPO786403 EZK786294:EZK786403 FJG786294:FJG786403 FTC786294:FTC786403 GCY786294:GCY786403 GMU786294:GMU786403 GWQ786294:GWQ786403 HGM786294:HGM786403 HQI786294:HQI786403 IAE786294:IAE786403 IKA786294:IKA786403 ITW786294:ITW786403 JDS786294:JDS786403 JNO786294:JNO786403 JXK786294:JXK786403 KHG786294:KHG786403 KRC786294:KRC786403 LAY786294:LAY786403 LKU786294:LKU786403 LUQ786294:LUQ786403 MEM786294:MEM786403 MOI786294:MOI786403 MYE786294:MYE786403 NIA786294:NIA786403 NRW786294:NRW786403 OBS786294:OBS786403 OLO786294:OLO786403 OVK786294:OVK786403 PFG786294:PFG786403 PPC786294:PPC786403 PYY786294:PYY786403 QIU786294:QIU786403 QSQ786294:QSQ786403 RCM786294:RCM786403 RMI786294:RMI786403 RWE786294:RWE786403 SGA786294:SGA786403 SPW786294:SPW786403 SZS786294:SZS786403 TJO786294:TJO786403 TTK786294:TTK786403 UDG786294:UDG786403 UNC786294:UNC786403 UWY786294:UWY786403 VGU786294:VGU786403 VQQ786294:VQQ786403 WAM786294:WAM786403 WKI786294:WKI786403 WUE786294:WUE786403 L851830:L851939 HS851830:HS851939 RO851830:RO851939 ABK851830:ABK851939 ALG851830:ALG851939 AVC851830:AVC851939 BEY851830:BEY851939 BOU851830:BOU851939 BYQ851830:BYQ851939 CIM851830:CIM851939 CSI851830:CSI851939 DCE851830:DCE851939 DMA851830:DMA851939 DVW851830:DVW851939 EFS851830:EFS851939 EPO851830:EPO851939 EZK851830:EZK851939 FJG851830:FJG851939 FTC851830:FTC851939 GCY851830:GCY851939 GMU851830:GMU851939 GWQ851830:GWQ851939 HGM851830:HGM851939 HQI851830:HQI851939 IAE851830:IAE851939 IKA851830:IKA851939 ITW851830:ITW851939 JDS851830:JDS851939 JNO851830:JNO851939 JXK851830:JXK851939 KHG851830:KHG851939 KRC851830:KRC851939 LAY851830:LAY851939 LKU851830:LKU851939 LUQ851830:LUQ851939 MEM851830:MEM851939 MOI851830:MOI851939 MYE851830:MYE851939 NIA851830:NIA851939 NRW851830:NRW851939 OBS851830:OBS851939 OLO851830:OLO851939 OVK851830:OVK851939 PFG851830:PFG851939 PPC851830:PPC851939 PYY851830:PYY851939 QIU851830:QIU851939 QSQ851830:QSQ851939 RCM851830:RCM851939 RMI851830:RMI851939 RWE851830:RWE851939 SGA851830:SGA851939 SPW851830:SPW851939 SZS851830:SZS851939 TJO851830:TJO851939 TTK851830:TTK851939 UDG851830:UDG851939 UNC851830:UNC851939 UWY851830:UWY851939 VGU851830:VGU851939 VQQ851830:VQQ851939 WAM851830:WAM851939 WKI851830:WKI851939 WUE851830:WUE851939 L917366:L917475 HS917366:HS917475 RO917366:RO917475 ABK917366:ABK917475 ALG917366:ALG917475 AVC917366:AVC917475 BEY917366:BEY917475 BOU917366:BOU917475 BYQ917366:BYQ917475 CIM917366:CIM917475 CSI917366:CSI917475 DCE917366:DCE917475 DMA917366:DMA917475 DVW917366:DVW917475 EFS917366:EFS917475 EPO917366:EPO917475 EZK917366:EZK917475 FJG917366:FJG917475 FTC917366:FTC917475 GCY917366:GCY917475 GMU917366:GMU917475 GWQ917366:GWQ917475 HGM917366:HGM917475 HQI917366:HQI917475 IAE917366:IAE917475 IKA917366:IKA917475 ITW917366:ITW917475 JDS917366:JDS917475 JNO917366:JNO917475 JXK917366:JXK917475 KHG917366:KHG917475 KRC917366:KRC917475 LAY917366:LAY917475 LKU917366:LKU917475 LUQ917366:LUQ917475 MEM917366:MEM917475 MOI917366:MOI917475 MYE917366:MYE917475 NIA917366:NIA917475 NRW917366:NRW917475 OBS917366:OBS917475 OLO917366:OLO917475 OVK917366:OVK917475 PFG917366:PFG917475 PPC917366:PPC917475 PYY917366:PYY917475 QIU917366:QIU917475 QSQ917366:QSQ917475 RCM917366:RCM917475 RMI917366:RMI917475 RWE917366:RWE917475 SGA917366:SGA917475 SPW917366:SPW917475 SZS917366:SZS917475 TJO917366:TJO917475 TTK917366:TTK917475 UDG917366:UDG917475 UNC917366:UNC917475 UWY917366:UWY917475 VGU917366:VGU917475 VQQ917366:VQQ917475 WAM917366:WAM917475 WKI917366:WKI917475 WUE917366:WUE917475 L982902:L983011 HS982902:HS983011 RO982902:RO983011 ABK982902:ABK983011 ALG982902:ALG983011 AVC982902:AVC983011 BEY982902:BEY983011 BOU982902:BOU983011 BYQ982902:BYQ983011 CIM982902:CIM983011 CSI982902:CSI983011 DCE982902:DCE983011 DMA982902:DMA983011 DVW982902:DVW983011 EFS982902:EFS983011 EPO982902:EPO983011 EZK982902:EZK983011 FJG982902:FJG983011 FTC982902:FTC983011 GCY982902:GCY983011 GMU982902:GMU983011 GWQ982902:GWQ983011 HGM982902:HGM983011 HQI982902:HQI983011 IAE982902:IAE983011 IKA982902:IKA983011 ITW982902:ITW983011 JDS982902:JDS983011 JNO982902:JNO983011 JXK982902:JXK983011 KHG982902:KHG983011 KRC982902:KRC983011 LAY982902:LAY983011 LKU982902:LKU983011 LUQ982902:LUQ983011 MEM982902:MEM983011 MOI982902:MOI983011 MYE982902:MYE983011 NIA982902:NIA983011 NRW982902:NRW983011 OBS982902:OBS983011 OLO982902:OLO983011 OVK982902:OVK983011 PFG982902:PFG983011 PPC982902:PPC983011 PYY982902:PYY983011 QIU982902:QIU983011 QSQ982902:QSQ983011 RCM982902:RCM983011 RMI982902:RMI983011 RWE982902:RWE983011 SGA982902:SGA983011 SPW982902:SPW983011 SZS982902:SZS983011 TJO982902:TJO983011 TTK982902:TTK983011 UDG982902:UDG983011 UNC982902:UNC983011 UWY982902:UWY983011 VGU982902:VGU983011 VQQ982902:VQQ983011 WAM982902:WAM983011 WKI982902:WKI983011 WUE982902:WUE983011 L1048438:L1048576 HS1048438:HS1048576 RO1048438:RO1048576 ABK1048438:ABK1048576 ALG1048438:ALG1048576 AVC1048438:AVC1048576 BEY1048438:BEY1048576 BOU1048438:BOU1048576 BYQ1048438:BYQ1048576 CIM1048438:CIM1048576 CSI1048438:CSI1048576 DCE1048438:DCE1048576 DMA1048438:DMA1048576 DVW1048438:DVW1048576 EFS1048438:EFS1048576 EPO1048438:EPO1048576 EZK1048438:EZK1048576 FJG1048438:FJG1048576 FTC1048438:FTC1048576 GCY1048438:GCY1048576 GMU1048438:GMU1048576 GWQ1048438:GWQ1048576 HGM1048438:HGM1048576 HQI1048438:HQI1048576 IAE1048438:IAE1048576 IKA1048438:IKA1048576 ITW1048438:ITW1048576 JDS1048438:JDS1048576 JNO1048438:JNO1048576 JXK1048438:JXK1048576 KHG1048438:KHG1048576 KRC1048438:KRC1048576 LAY1048438:LAY1048576 LKU1048438:LKU1048576 LUQ1048438:LUQ1048576 MEM1048438:MEM1048576 MOI1048438:MOI1048576 MYE1048438:MYE1048576 NIA1048438:NIA1048576 NRW1048438:NRW1048576 OBS1048438:OBS1048576 OLO1048438:OLO1048576 OVK1048438:OVK1048576 PFG1048438:PFG1048576 PPC1048438:PPC1048576 PYY1048438:PYY1048576 QIU1048438:QIU1048576 QSQ1048438:QSQ1048576 RCM1048438:RCM1048576 RMI1048438:RMI1048576 RWE1048438:RWE1048576 SGA1048438:SGA1048576 SPW1048438:SPW1048576 SZS1048438:SZS1048576 TJO1048438:TJO1048576 TTK1048438:TTK1048576 UDG1048438:UDG1048576 UNC1048438:UNC1048576 UWY1048438:UWY1048576 VGU1048438:VGU1048576 VQQ1048438:VQQ1048576 WAM1048438:WAM1048576 WKI1048438:WKI1048576 WUE1048438:WUE1048576" xr:uid="{22980F3E-B106-4D45-8FC4-6EA306FFD33E}">
      <formula1>vfestado</formula1>
    </dataValidation>
    <dataValidation type="list" allowBlank="1" showInputMessage="1" showErrorMessage="1" sqref="K65398:K65507 HR65398:HR65507 RN65398:RN65507 ABJ65398:ABJ65507 ALF65398:ALF65507 AVB65398:AVB65507 BEX65398:BEX65507 BOT65398:BOT65507 BYP65398:BYP65507 CIL65398:CIL65507 CSH65398:CSH65507 DCD65398:DCD65507 DLZ65398:DLZ65507 DVV65398:DVV65507 EFR65398:EFR65507 EPN65398:EPN65507 EZJ65398:EZJ65507 FJF65398:FJF65507 FTB65398:FTB65507 GCX65398:GCX65507 GMT65398:GMT65507 GWP65398:GWP65507 HGL65398:HGL65507 HQH65398:HQH65507 IAD65398:IAD65507 IJZ65398:IJZ65507 ITV65398:ITV65507 JDR65398:JDR65507 JNN65398:JNN65507 JXJ65398:JXJ65507 KHF65398:KHF65507 KRB65398:KRB65507 LAX65398:LAX65507 LKT65398:LKT65507 LUP65398:LUP65507 MEL65398:MEL65507 MOH65398:MOH65507 MYD65398:MYD65507 NHZ65398:NHZ65507 NRV65398:NRV65507 OBR65398:OBR65507 OLN65398:OLN65507 OVJ65398:OVJ65507 PFF65398:PFF65507 PPB65398:PPB65507 PYX65398:PYX65507 QIT65398:QIT65507 QSP65398:QSP65507 RCL65398:RCL65507 RMH65398:RMH65507 RWD65398:RWD65507 SFZ65398:SFZ65507 SPV65398:SPV65507 SZR65398:SZR65507 TJN65398:TJN65507 TTJ65398:TTJ65507 UDF65398:UDF65507 UNB65398:UNB65507 UWX65398:UWX65507 VGT65398:VGT65507 VQP65398:VQP65507 WAL65398:WAL65507 WKH65398:WKH65507 WUD65398:WUD65507 K130934:K131043 HR130934:HR131043 RN130934:RN131043 ABJ130934:ABJ131043 ALF130934:ALF131043 AVB130934:AVB131043 BEX130934:BEX131043 BOT130934:BOT131043 BYP130934:BYP131043 CIL130934:CIL131043 CSH130934:CSH131043 DCD130934:DCD131043 DLZ130934:DLZ131043 DVV130934:DVV131043 EFR130934:EFR131043 EPN130934:EPN131043 EZJ130934:EZJ131043 FJF130934:FJF131043 FTB130934:FTB131043 GCX130934:GCX131043 GMT130934:GMT131043 GWP130934:GWP131043 HGL130934:HGL131043 HQH130934:HQH131043 IAD130934:IAD131043 IJZ130934:IJZ131043 ITV130934:ITV131043 JDR130934:JDR131043 JNN130934:JNN131043 JXJ130934:JXJ131043 KHF130934:KHF131043 KRB130934:KRB131043 LAX130934:LAX131043 LKT130934:LKT131043 LUP130934:LUP131043 MEL130934:MEL131043 MOH130934:MOH131043 MYD130934:MYD131043 NHZ130934:NHZ131043 NRV130934:NRV131043 OBR130934:OBR131043 OLN130934:OLN131043 OVJ130934:OVJ131043 PFF130934:PFF131043 PPB130934:PPB131043 PYX130934:PYX131043 QIT130934:QIT131043 QSP130934:QSP131043 RCL130934:RCL131043 RMH130934:RMH131043 RWD130934:RWD131043 SFZ130934:SFZ131043 SPV130934:SPV131043 SZR130934:SZR131043 TJN130934:TJN131043 TTJ130934:TTJ131043 UDF130934:UDF131043 UNB130934:UNB131043 UWX130934:UWX131043 VGT130934:VGT131043 VQP130934:VQP131043 WAL130934:WAL131043 WKH130934:WKH131043 WUD130934:WUD131043 K196470:K196579 HR196470:HR196579 RN196470:RN196579 ABJ196470:ABJ196579 ALF196470:ALF196579 AVB196470:AVB196579 BEX196470:BEX196579 BOT196470:BOT196579 BYP196470:BYP196579 CIL196470:CIL196579 CSH196470:CSH196579 DCD196470:DCD196579 DLZ196470:DLZ196579 DVV196470:DVV196579 EFR196470:EFR196579 EPN196470:EPN196579 EZJ196470:EZJ196579 FJF196470:FJF196579 FTB196470:FTB196579 GCX196470:GCX196579 GMT196470:GMT196579 GWP196470:GWP196579 HGL196470:HGL196579 HQH196470:HQH196579 IAD196470:IAD196579 IJZ196470:IJZ196579 ITV196470:ITV196579 JDR196470:JDR196579 JNN196470:JNN196579 JXJ196470:JXJ196579 KHF196470:KHF196579 KRB196470:KRB196579 LAX196470:LAX196579 LKT196470:LKT196579 LUP196470:LUP196579 MEL196470:MEL196579 MOH196470:MOH196579 MYD196470:MYD196579 NHZ196470:NHZ196579 NRV196470:NRV196579 OBR196470:OBR196579 OLN196470:OLN196579 OVJ196470:OVJ196579 PFF196470:PFF196579 PPB196470:PPB196579 PYX196470:PYX196579 QIT196470:QIT196579 QSP196470:QSP196579 RCL196470:RCL196579 RMH196470:RMH196579 RWD196470:RWD196579 SFZ196470:SFZ196579 SPV196470:SPV196579 SZR196470:SZR196579 TJN196470:TJN196579 TTJ196470:TTJ196579 UDF196470:UDF196579 UNB196470:UNB196579 UWX196470:UWX196579 VGT196470:VGT196579 VQP196470:VQP196579 WAL196470:WAL196579 WKH196470:WKH196579 WUD196470:WUD196579 K262006:K262115 HR262006:HR262115 RN262006:RN262115 ABJ262006:ABJ262115 ALF262006:ALF262115 AVB262006:AVB262115 BEX262006:BEX262115 BOT262006:BOT262115 BYP262006:BYP262115 CIL262006:CIL262115 CSH262006:CSH262115 DCD262006:DCD262115 DLZ262006:DLZ262115 DVV262006:DVV262115 EFR262006:EFR262115 EPN262006:EPN262115 EZJ262006:EZJ262115 FJF262006:FJF262115 FTB262006:FTB262115 GCX262006:GCX262115 GMT262006:GMT262115 GWP262006:GWP262115 HGL262006:HGL262115 HQH262006:HQH262115 IAD262006:IAD262115 IJZ262006:IJZ262115 ITV262006:ITV262115 JDR262006:JDR262115 JNN262006:JNN262115 JXJ262006:JXJ262115 KHF262006:KHF262115 KRB262006:KRB262115 LAX262006:LAX262115 LKT262006:LKT262115 LUP262006:LUP262115 MEL262006:MEL262115 MOH262006:MOH262115 MYD262006:MYD262115 NHZ262006:NHZ262115 NRV262006:NRV262115 OBR262006:OBR262115 OLN262006:OLN262115 OVJ262006:OVJ262115 PFF262006:PFF262115 PPB262006:PPB262115 PYX262006:PYX262115 QIT262006:QIT262115 QSP262006:QSP262115 RCL262006:RCL262115 RMH262006:RMH262115 RWD262006:RWD262115 SFZ262006:SFZ262115 SPV262006:SPV262115 SZR262006:SZR262115 TJN262006:TJN262115 TTJ262006:TTJ262115 UDF262006:UDF262115 UNB262006:UNB262115 UWX262006:UWX262115 VGT262006:VGT262115 VQP262006:VQP262115 WAL262006:WAL262115 WKH262006:WKH262115 WUD262006:WUD262115 K327542:K327651 HR327542:HR327651 RN327542:RN327651 ABJ327542:ABJ327651 ALF327542:ALF327651 AVB327542:AVB327651 BEX327542:BEX327651 BOT327542:BOT327651 BYP327542:BYP327651 CIL327542:CIL327651 CSH327542:CSH327651 DCD327542:DCD327651 DLZ327542:DLZ327651 DVV327542:DVV327651 EFR327542:EFR327651 EPN327542:EPN327651 EZJ327542:EZJ327651 FJF327542:FJF327651 FTB327542:FTB327651 GCX327542:GCX327651 GMT327542:GMT327651 GWP327542:GWP327651 HGL327542:HGL327651 HQH327542:HQH327651 IAD327542:IAD327651 IJZ327542:IJZ327651 ITV327542:ITV327651 JDR327542:JDR327651 JNN327542:JNN327651 JXJ327542:JXJ327651 KHF327542:KHF327651 KRB327542:KRB327651 LAX327542:LAX327651 LKT327542:LKT327651 LUP327542:LUP327651 MEL327542:MEL327651 MOH327542:MOH327651 MYD327542:MYD327651 NHZ327542:NHZ327651 NRV327542:NRV327651 OBR327542:OBR327651 OLN327542:OLN327651 OVJ327542:OVJ327651 PFF327542:PFF327651 PPB327542:PPB327651 PYX327542:PYX327651 QIT327542:QIT327651 QSP327542:QSP327651 RCL327542:RCL327651 RMH327542:RMH327651 RWD327542:RWD327651 SFZ327542:SFZ327651 SPV327542:SPV327651 SZR327542:SZR327651 TJN327542:TJN327651 TTJ327542:TTJ327651 UDF327542:UDF327651 UNB327542:UNB327651 UWX327542:UWX327651 VGT327542:VGT327651 VQP327542:VQP327651 WAL327542:WAL327651 WKH327542:WKH327651 WUD327542:WUD327651 K393078:K393187 HR393078:HR393187 RN393078:RN393187 ABJ393078:ABJ393187 ALF393078:ALF393187 AVB393078:AVB393187 BEX393078:BEX393187 BOT393078:BOT393187 BYP393078:BYP393187 CIL393078:CIL393187 CSH393078:CSH393187 DCD393078:DCD393187 DLZ393078:DLZ393187 DVV393078:DVV393187 EFR393078:EFR393187 EPN393078:EPN393187 EZJ393078:EZJ393187 FJF393078:FJF393187 FTB393078:FTB393187 GCX393078:GCX393187 GMT393078:GMT393187 GWP393078:GWP393187 HGL393078:HGL393187 HQH393078:HQH393187 IAD393078:IAD393187 IJZ393078:IJZ393187 ITV393078:ITV393187 JDR393078:JDR393187 JNN393078:JNN393187 JXJ393078:JXJ393187 KHF393078:KHF393187 KRB393078:KRB393187 LAX393078:LAX393187 LKT393078:LKT393187 LUP393078:LUP393187 MEL393078:MEL393187 MOH393078:MOH393187 MYD393078:MYD393187 NHZ393078:NHZ393187 NRV393078:NRV393187 OBR393078:OBR393187 OLN393078:OLN393187 OVJ393078:OVJ393187 PFF393078:PFF393187 PPB393078:PPB393187 PYX393078:PYX393187 QIT393078:QIT393187 QSP393078:QSP393187 RCL393078:RCL393187 RMH393078:RMH393187 RWD393078:RWD393187 SFZ393078:SFZ393187 SPV393078:SPV393187 SZR393078:SZR393187 TJN393078:TJN393187 TTJ393078:TTJ393187 UDF393078:UDF393187 UNB393078:UNB393187 UWX393078:UWX393187 VGT393078:VGT393187 VQP393078:VQP393187 WAL393078:WAL393187 WKH393078:WKH393187 WUD393078:WUD393187 K458614:K458723 HR458614:HR458723 RN458614:RN458723 ABJ458614:ABJ458723 ALF458614:ALF458723 AVB458614:AVB458723 BEX458614:BEX458723 BOT458614:BOT458723 BYP458614:BYP458723 CIL458614:CIL458723 CSH458614:CSH458723 DCD458614:DCD458723 DLZ458614:DLZ458723 DVV458614:DVV458723 EFR458614:EFR458723 EPN458614:EPN458723 EZJ458614:EZJ458723 FJF458614:FJF458723 FTB458614:FTB458723 GCX458614:GCX458723 GMT458614:GMT458723 GWP458614:GWP458723 HGL458614:HGL458723 HQH458614:HQH458723 IAD458614:IAD458723 IJZ458614:IJZ458723 ITV458614:ITV458723 JDR458614:JDR458723 JNN458614:JNN458723 JXJ458614:JXJ458723 KHF458614:KHF458723 KRB458614:KRB458723 LAX458614:LAX458723 LKT458614:LKT458723 LUP458614:LUP458723 MEL458614:MEL458723 MOH458614:MOH458723 MYD458614:MYD458723 NHZ458614:NHZ458723 NRV458614:NRV458723 OBR458614:OBR458723 OLN458614:OLN458723 OVJ458614:OVJ458723 PFF458614:PFF458723 PPB458614:PPB458723 PYX458614:PYX458723 QIT458614:QIT458723 QSP458614:QSP458723 RCL458614:RCL458723 RMH458614:RMH458723 RWD458614:RWD458723 SFZ458614:SFZ458723 SPV458614:SPV458723 SZR458614:SZR458723 TJN458614:TJN458723 TTJ458614:TTJ458723 UDF458614:UDF458723 UNB458614:UNB458723 UWX458614:UWX458723 VGT458614:VGT458723 VQP458614:VQP458723 WAL458614:WAL458723 WKH458614:WKH458723 WUD458614:WUD458723 K524150:K524259 HR524150:HR524259 RN524150:RN524259 ABJ524150:ABJ524259 ALF524150:ALF524259 AVB524150:AVB524259 BEX524150:BEX524259 BOT524150:BOT524259 BYP524150:BYP524259 CIL524150:CIL524259 CSH524150:CSH524259 DCD524150:DCD524259 DLZ524150:DLZ524259 DVV524150:DVV524259 EFR524150:EFR524259 EPN524150:EPN524259 EZJ524150:EZJ524259 FJF524150:FJF524259 FTB524150:FTB524259 GCX524150:GCX524259 GMT524150:GMT524259 GWP524150:GWP524259 HGL524150:HGL524259 HQH524150:HQH524259 IAD524150:IAD524259 IJZ524150:IJZ524259 ITV524150:ITV524259 JDR524150:JDR524259 JNN524150:JNN524259 JXJ524150:JXJ524259 KHF524150:KHF524259 KRB524150:KRB524259 LAX524150:LAX524259 LKT524150:LKT524259 LUP524150:LUP524259 MEL524150:MEL524259 MOH524150:MOH524259 MYD524150:MYD524259 NHZ524150:NHZ524259 NRV524150:NRV524259 OBR524150:OBR524259 OLN524150:OLN524259 OVJ524150:OVJ524259 PFF524150:PFF524259 PPB524150:PPB524259 PYX524150:PYX524259 QIT524150:QIT524259 QSP524150:QSP524259 RCL524150:RCL524259 RMH524150:RMH524259 RWD524150:RWD524259 SFZ524150:SFZ524259 SPV524150:SPV524259 SZR524150:SZR524259 TJN524150:TJN524259 TTJ524150:TTJ524259 UDF524150:UDF524259 UNB524150:UNB524259 UWX524150:UWX524259 VGT524150:VGT524259 VQP524150:VQP524259 WAL524150:WAL524259 WKH524150:WKH524259 WUD524150:WUD524259 K589686:K589795 HR589686:HR589795 RN589686:RN589795 ABJ589686:ABJ589795 ALF589686:ALF589795 AVB589686:AVB589795 BEX589686:BEX589795 BOT589686:BOT589795 BYP589686:BYP589795 CIL589686:CIL589795 CSH589686:CSH589795 DCD589686:DCD589795 DLZ589686:DLZ589795 DVV589686:DVV589795 EFR589686:EFR589795 EPN589686:EPN589795 EZJ589686:EZJ589795 FJF589686:FJF589795 FTB589686:FTB589795 GCX589686:GCX589795 GMT589686:GMT589795 GWP589686:GWP589795 HGL589686:HGL589795 HQH589686:HQH589795 IAD589686:IAD589795 IJZ589686:IJZ589795 ITV589686:ITV589795 JDR589686:JDR589795 JNN589686:JNN589795 JXJ589686:JXJ589795 KHF589686:KHF589795 KRB589686:KRB589795 LAX589686:LAX589795 LKT589686:LKT589795 LUP589686:LUP589795 MEL589686:MEL589795 MOH589686:MOH589795 MYD589686:MYD589795 NHZ589686:NHZ589795 NRV589686:NRV589795 OBR589686:OBR589795 OLN589686:OLN589795 OVJ589686:OVJ589795 PFF589686:PFF589795 PPB589686:PPB589795 PYX589686:PYX589795 QIT589686:QIT589795 QSP589686:QSP589795 RCL589686:RCL589795 RMH589686:RMH589795 RWD589686:RWD589795 SFZ589686:SFZ589795 SPV589686:SPV589795 SZR589686:SZR589795 TJN589686:TJN589795 TTJ589686:TTJ589795 UDF589686:UDF589795 UNB589686:UNB589795 UWX589686:UWX589795 VGT589686:VGT589795 VQP589686:VQP589795 WAL589686:WAL589795 WKH589686:WKH589795 WUD589686:WUD589795 K655222:K655331 HR655222:HR655331 RN655222:RN655331 ABJ655222:ABJ655331 ALF655222:ALF655331 AVB655222:AVB655331 BEX655222:BEX655331 BOT655222:BOT655331 BYP655222:BYP655331 CIL655222:CIL655331 CSH655222:CSH655331 DCD655222:DCD655331 DLZ655222:DLZ655331 DVV655222:DVV655331 EFR655222:EFR655331 EPN655222:EPN655331 EZJ655222:EZJ655331 FJF655222:FJF655331 FTB655222:FTB655331 GCX655222:GCX655331 GMT655222:GMT655331 GWP655222:GWP655331 HGL655222:HGL655331 HQH655222:HQH655331 IAD655222:IAD655331 IJZ655222:IJZ655331 ITV655222:ITV655331 JDR655222:JDR655331 JNN655222:JNN655331 JXJ655222:JXJ655331 KHF655222:KHF655331 KRB655222:KRB655331 LAX655222:LAX655331 LKT655222:LKT655331 LUP655222:LUP655331 MEL655222:MEL655331 MOH655222:MOH655331 MYD655222:MYD655331 NHZ655222:NHZ655331 NRV655222:NRV655331 OBR655222:OBR655331 OLN655222:OLN655331 OVJ655222:OVJ655331 PFF655222:PFF655331 PPB655222:PPB655331 PYX655222:PYX655331 QIT655222:QIT655331 QSP655222:QSP655331 RCL655222:RCL655331 RMH655222:RMH655331 RWD655222:RWD655331 SFZ655222:SFZ655331 SPV655222:SPV655331 SZR655222:SZR655331 TJN655222:TJN655331 TTJ655222:TTJ655331 UDF655222:UDF655331 UNB655222:UNB655331 UWX655222:UWX655331 VGT655222:VGT655331 VQP655222:VQP655331 WAL655222:WAL655331 WKH655222:WKH655331 WUD655222:WUD655331 K720758:K720867 HR720758:HR720867 RN720758:RN720867 ABJ720758:ABJ720867 ALF720758:ALF720867 AVB720758:AVB720867 BEX720758:BEX720867 BOT720758:BOT720867 BYP720758:BYP720867 CIL720758:CIL720867 CSH720758:CSH720867 DCD720758:DCD720867 DLZ720758:DLZ720867 DVV720758:DVV720867 EFR720758:EFR720867 EPN720758:EPN720867 EZJ720758:EZJ720867 FJF720758:FJF720867 FTB720758:FTB720867 GCX720758:GCX720867 GMT720758:GMT720867 GWP720758:GWP720867 HGL720758:HGL720867 HQH720758:HQH720867 IAD720758:IAD720867 IJZ720758:IJZ720867 ITV720758:ITV720867 JDR720758:JDR720867 JNN720758:JNN720867 JXJ720758:JXJ720867 KHF720758:KHF720867 KRB720758:KRB720867 LAX720758:LAX720867 LKT720758:LKT720867 LUP720758:LUP720867 MEL720758:MEL720867 MOH720758:MOH720867 MYD720758:MYD720867 NHZ720758:NHZ720867 NRV720758:NRV720867 OBR720758:OBR720867 OLN720758:OLN720867 OVJ720758:OVJ720867 PFF720758:PFF720867 PPB720758:PPB720867 PYX720758:PYX720867 QIT720758:QIT720867 QSP720758:QSP720867 RCL720758:RCL720867 RMH720758:RMH720867 RWD720758:RWD720867 SFZ720758:SFZ720867 SPV720758:SPV720867 SZR720758:SZR720867 TJN720758:TJN720867 TTJ720758:TTJ720867 UDF720758:UDF720867 UNB720758:UNB720867 UWX720758:UWX720867 VGT720758:VGT720867 VQP720758:VQP720867 WAL720758:WAL720867 WKH720758:WKH720867 WUD720758:WUD720867 K786294:K786403 HR786294:HR786403 RN786294:RN786403 ABJ786294:ABJ786403 ALF786294:ALF786403 AVB786294:AVB786403 BEX786294:BEX786403 BOT786294:BOT786403 BYP786294:BYP786403 CIL786294:CIL786403 CSH786294:CSH786403 DCD786294:DCD786403 DLZ786294:DLZ786403 DVV786294:DVV786403 EFR786294:EFR786403 EPN786294:EPN786403 EZJ786294:EZJ786403 FJF786294:FJF786403 FTB786294:FTB786403 GCX786294:GCX786403 GMT786294:GMT786403 GWP786294:GWP786403 HGL786294:HGL786403 HQH786294:HQH786403 IAD786294:IAD786403 IJZ786294:IJZ786403 ITV786294:ITV786403 JDR786294:JDR786403 JNN786294:JNN786403 JXJ786294:JXJ786403 KHF786294:KHF786403 KRB786294:KRB786403 LAX786294:LAX786403 LKT786294:LKT786403 LUP786294:LUP786403 MEL786294:MEL786403 MOH786294:MOH786403 MYD786294:MYD786403 NHZ786294:NHZ786403 NRV786294:NRV786403 OBR786294:OBR786403 OLN786294:OLN786403 OVJ786294:OVJ786403 PFF786294:PFF786403 PPB786294:PPB786403 PYX786294:PYX786403 QIT786294:QIT786403 QSP786294:QSP786403 RCL786294:RCL786403 RMH786294:RMH786403 RWD786294:RWD786403 SFZ786294:SFZ786403 SPV786294:SPV786403 SZR786294:SZR786403 TJN786294:TJN786403 TTJ786294:TTJ786403 UDF786294:UDF786403 UNB786294:UNB786403 UWX786294:UWX786403 VGT786294:VGT786403 VQP786294:VQP786403 WAL786294:WAL786403 WKH786294:WKH786403 WUD786294:WUD786403 K851830:K851939 HR851830:HR851939 RN851830:RN851939 ABJ851830:ABJ851939 ALF851830:ALF851939 AVB851830:AVB851939 BEX851830:BEX851939 BOT851830:BOT851939 BYP851830:BYP851939 CIL851830:CIL851939 CSH851830:CSH851939 DCD851830:DCD851939 DLZ851830:DLZ851939 DVV851830:DVV851939 EFR851830:EFR851939 EPN851830:EPN851939 EZJ851830:EZJ851939 FJF851830:FJF851939 FTB851830:FTB851939 GCX851830:GCX851939 GMT851830:GMT851939 GWP851830:GWP851939 HGL851830:HGL851939 HQH851830:HQH851939 IAD851830:IAD851939 IJZ851830:IJZ851939 ITV851830:ITV851939 JDR851830:JDR851939 JNN851830:JNN851939 JXJ851830:JXJ851939 KHF851830:KHF851939 KRB851830:KRB851939 LAX851830:LAX851939 LKT851830:LKT851939 LUP851830:LUP851939 MEL851830:MEL851939 MOH851830:MOH851939 MYD851830:MYD851939 NHZ851830:NHZ851939 NRV851830:NRV851939 OBR851830:OBR851939 OLN851830:OLN851939 OVJ851830:OVJ851939 PFF851830:PFF851939 PPB851830:PPB851939 PYX851830:PYX851939 QIT851830:QIT851939 QSP851830:QSP851939 RCL851830:RCL851939 RMH851830:RMH851939 RWD851830:RWD851939 SFZ851830:SFZ851939 SPV851830:SPV851939 SZR851830:SZR851939 TJN851830:TJN851939 TTJ851830:TTJ851939 UDF851830:UDF851939 UNB851830:UNB851939 UWX851830:UWX851939 VGT851830:VGT851939 VQP851830:VQP851939 WAL851830:WAL851939 WKH851830:WKH851939 WUD851830:WUD851939 K917366:K917475 HR917366:HR917475 RN917366:RN917475 ABJ917366:ABJ917475 ALF917366:ALF917475 AVB917366:AVB917475 BEX917366:BEX917475 BOT917366:BOT917475 BYP917366:BYP917475 CIL917366:CIL917475 CSH917366:CSH917475 DCD917366:DCD917475 DLZ917366:DLZ917475 DVV917366:DVV917475 EFR917366:EFR917475 EPN917366:EPN917475 EZJ917366:EZJ917475 FJF917366:FJF917475 FTB917366:FTB917475 GCX917366:GCX917475 GMT917366:GMT917475 GWP917366:GWP917475 HGL917366:HGL917475 HQH917366:HQH917475 IAD917366:IAD917475 IJZ917366:IJZ917475 ITV917366:ITV917475 JDR917366:JDR917475 JNN917366:JNN917475 JXJ917366:JXJ917475 KHF917366:KHF917475 KRB917366:KRB917475 LAX917366:LAX917475 LKT917366:LKT917475 LUP917366:LUP917475 MEL917366:MEL917475 MOH917366:MOH917475 MYD917366:MYD917475 NHZ917366:NHZ917475 NRV917366:NRV917475 OBR917366:OBR917475 OLN917366:OLN917475 OVJ917366:OVJ917475 PFF917366:PFF917475 PPB917366:PPB917475 PYX917366:PYX917475 QIT917366:QIT917475 QSP917366:QSP917475 RCL917366:RCL917475 RMH917366:RMH917475 RWD917366:RWD917475 SFZ917366:SFZ917475 SPV917366:SPV917475 SZR917366:SZR917475 TJN917366:TJN917475 TTJ917366:TTJ917475 UDF917366:UDF917475 UNB917366:UNB917475 UWX917366:UWX917475 VGT917366:VGT917475 VQP917366:VQP917475 WAL917366:WAL917475 WKH917366:WKH917475 WUD917366:WUD917475 K982902:K983011 HR982902:HR983011 RN982902:RN983011 ABJ982902:ABJ983011 ALF982902:ALF983011 AVB982902:AVB983011 BEX982902:BEX983011 BOT982902:BOT983011 BYP982902:BYP983011 CIL982902:CIL983011 CSH982902:CSH983011 DCD982902:DCD983011 DLZ982902:DLZ983011 DVV982902:DVV983011 EFR982902:EFR983011 EPN982902:EPN983011 EZJ982902:EZJ983011 FJF982902:FJF983011 FTB982902:FTB983011 GCX982902:GCX983011 GMT982902:GMT983011 GWP982902:GWP983011 HGL982902:HGL983011 HQH982902:HQH983011 IAD982902:IAD983011 IJZ982902:IJZ983011 ITV982902:ITV983011 JDR982902:JDR983011 JNN982902:JNN983011 JXJ982902:JXJ983011 KHF982902:KHF983011 KRB982902:KRB983011 LAX982902:LAX983011 LKT982902:LKT983011 LUP982902:LUP983011 MEL982902:MEL983011 MOH982902:MOH983011 MYD982902:MYD983011 NHZ982902:NHZ983011 NRV982902:NRV983011 OBR982902:OBR983011 OLN982902:OLN983011 OVJ982902:OVJ983011 PFF982902:PFF983011 PPB982902:PPB983011 PYX982902:PYX983011 QIT982902:QIT983011 QSP982902:QSP983011 RCL982902:RCL983011 RMH982902:RMH983011 RWD982902:RWD983011 SFZ982902:SFZ983011 SPV982902:SPV983011 SZR982902:SZR983011 TJN982902:TJN983011 TTJ982902:TTJ983011 UDF982902:UDF983011 UNB982902:UNB983011 UWX982902:UWX983011 VGT982902:VGT983011 VQP982902:VQP983011 WAL982902:WAL983011 WKH982902:WKH983011 WUD982902:WUD983011 K1048438:K1048576 HR1048438:HR1048576 RN1048438:RN1048576 ABJ1048438:ABJ1048576 ALF1048438:ALF1048576 AVB1048438:AVB1048576 BEX1048438:BEX1048576 BOT1048438:BOT1048576 BYP1048438:BYP1048576 CIL1048438:CIL1048576 CSH1048438:CSH1048576 DCD1048438:DCD1048576 DLZ1048438:DLZ1048576 DVV1048438:DVV1048576 EFR1048438:EFR1048576 EPN1048438:EPN1048576 EZJ1048438:EZJ1048576 FJF1048438:FJF1048576 FTB1048438:FTB1048576 GCX1048438:GCX1048576 GMT1048438:GMT1048576 GWP1048438:GWP1048576 HGL1048438:HGL1048576 HQH1048438:HQH1048576 IAD1048438:IAD1048576 IJZ1048438:IJZ1048576 ITV1048438:ITV1048576 JDR1048438:JDR1048576 JNN1048438:JNN1048576 JXJ1048438:JXJ1048576 KHF1048438:KHF1048576 KRB1048438:KRB1048576 LAX1048438:LAX1048576 LKT1048438:LKT1048576 LUP1048438:LUP1048576 MEL1048438:MEL1048576 MOH1048438:MOH1048576 MYD1048438:MYD1048576 NHZ1048438:NHZ1048576 NRV1048438:NRV1048576 OBR1048438:OBR1048576 OLN1048438:OLN1048576 OVJ1048438:OVJ1048576 PFF1048438:PFF1048576 PPB1048438:PPB1048576 PYX1048438:PYX1048576 QIT1048438:QIT1048576 QSP1048438:QSP1048576 RCL1048438:RCL1048576 RMH1048438:RMH1048576 RWD1048438:RWD1048576 SFZ1048438:SFZ1048576 SPV1048438:SPV1048576 SZR1048438:SZR1048576 TJN1048438:TJN1048576 TTJ1048438:TTJ1048576 UDF1048438:UDF1048576 UNB1048438:UNB1048576 UWX1048438:UWX1048576 VGT1048438:VGT1048576 VQP1048438:VQP1048576 WAL1048438:WAL1048576 WKH1048438:WKH1048576 WUD1048438:WUD1048576" xr:uid="{88E1D17C-75CF-4C02-9F1A-C3F56C0EAD96}">
      <formula1>vf</formula1>
    </dataValidation>
  </dataValidations>
  <hyperlinks>
    <hyperlink ref="B8" r:id="rId1" xr:uid="{995FAEC5-853D-460C-A4EE-CD028E35E70C}"/>
  </hyperlinks>
  <pageMargins left="0.19685039370078741" right="0.27559055118110237" top="0.19685039370078741" bottom="0.3" header="0.19685039370078741" footer="0.2"/>
  <pageSetup scale="5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3]!agregarfilas">
                <anchor moveWithCells="1" sizeWithCells="1">
                  <from>
                    <xdr:col>1</xdr:col>
                    <xdr:colOff>276225</xdr:colOff>
                    <xdr:row>14</xdr:row>
                    <xdr:rowOff>276225</xdr:rowOff>
                  </from>
                  <to>
                    <xdr:col>1</xdr:col>
                    <xdr:colOff>1457325</xdr:colOff>
                    <xdr:row>16</xdr:row>
                    <xdr:rowOff>19050</xdr:rowOff>
                  </to>
                </anchor>
              </controlPr>
            </control>
          </mc:Choice>
        </mc:AlternateContent>
        <mc:AlternateContent xmlns:mc="http://schemas.openxmlformats.org/markup-compatibility/2006">
          <mc:Choice Requires="x14">
            <control shapeId="1026" r:id="rId6" name="Button 2">
              <controlPr defaultSize="0" print="0" autoFill="0" autoPict="0" macro="[3]!elimfilas">
                <anchor moveWithCells="1" sizeWithCells="1">
                  <from>
                    <xdr:col>1</xdr:col>
                    <xdr:colOff>1638300</xdr:colOff>
                    <xdr:row>14</xdr:row>
                    <xdr:rowOff>285750</xdr:rowOff>
                  </from>
                  <to>
                    <xdr:col>1</xdr:col>
                    <xdr:colOff>2838450</xdr:colOff>
                    <xdr:row>16</xdr:row>
                    <xdr:rowOff>9525</xdr:rowOff>
                  </to>
                </anchor>
              </controlPr>
            </control>
          </mc:Choice>
        </mc:AlternateContent>
        <mc:AlternateContent xmlns:mc="http://schemas.openxmlformats.org/markup-compatibility/2006">
          <mc:Choice Requires="x14">
            <control shapeId="1027" r:id="rId7" name="Button 3">
              <controlPr defaultSize="0" print="0" autoFill="0" autoPict="0" macro="[3]!agregarfilasNecAdi">
                <anchor moveWithCells="1" sizeWithCells="1">
                  <from>
                    <xdr:col>4</xdr:col>
                    <xdr:colOff>161925</xdr:colOff>
                    <xdr:row>14</xdr:row>
                    <xdr:rowOff>266700</xdr:rowOff>
                  </from>
                  <to>
                    <xdr:col>4</xdr:col>
                    <xdr:colOff>1219200</xdr:colOff>
                    <xdr:row>16</xdr:row>
                    <xdr:rowOff>0</xdr:rowOff>
                  </to>
                </anchor>
              </controlPr>
            </control>
          </mc:Choice>
        </mc:AlternateContent>
        <mc:AlternateContent xmlns:mc="http://schemas.openxmlformats.org/markup-compatibility/2006">
          <mc:Choice Requires="x14">
            <control shapeId="1028" r:id="rId8" name="Button 4">
              <controlPr defaultSize="0" print="0" autoFill="0" autoPict="0" macro="[3]!elimfilasNecAdi">
                <anchor moveWithCells="1" sizeWithCells="1">
                  <from>
                    <xdr:col>4</xdr:col>
                    <xdr:colOff>1400175</xdr:colOff>
                    <xdr:row>14</xdr:row>
                    <xdr:rowOff>266700</xdr:rowOff>
                  </from>
                  <to>
                    <xdr:col>5</xdr:col>
                    <xdr:colOff>1114425</xdr:colOff>
                    <xdr:row>15</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2024 vs P financiero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Vladimir Giovanny Hernandez Baquero</dc:creator>
  <cp:keywords/>
  <dc:description/>
  <cp:lastModifiedBy>Jesus Miguel Florez Navarro</cp:lastModifiedBy>
  <cp:revision/>
  <dcterms:created xsi:type="dcterms:W3CDTF">2024-01-19T13:15:22Z</dcterms:created>
  <dcterms:modified xsi:type="dcterms:W3CDTF">2024-06-11T22:11:57Z</dcterms:modified>
  <cp:category/>
  <cp:contentStatus/>
</cp:coreProperties>
</file>