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1. PLANEACION ESTRATEGIA Y FINANCIERA\3. PLANEACIÓN FINANCIERA\Plan Anual de Adquisiciones\2024\Modificaciones al PAA\"/>
    </mc:Choice>
  </mc:AlternateContent>
  <xr:revisionPtr revIDLastSave="0" documentId="13_ncr:1_{DCF5B698-1948-4E9C-AFC7-FF805C99F22F}" xr6:coauthVersionLast="47" xr6:coauthVersionMax="47" xr10:uidLastSave="{00000000-0000-0000-0000-000000000000}"/>
  <bookViews>
    <workbookView xWindow="-120" yWindow="-120" windowWidth="20730" windowHeight="11160" xr2:uid="{448EA7E3-2911-4FBE-833C-4D391BE4C951}"/>
  </bookViews>
  <sheets>
    <sheet name="PAA 2024 vs P financiero" sheetId="1" r:id="rId1"/>
  </sheets>
  <externalReferences>
    <externalReference r:id="rId2"/>
    <externalReference r:id="rId3"/>
    <externalReference r:id="rId4"/>
  </externalReferences>
  <definedNames>
    <definedName name="_xlnm._FilterDatabase" localSheetId="0" hidden="1">'PAA 2024 vs P financiero'!$A$19:$XDN$19</definedName>
    <definedName name="fuenteRecursos">#N/A</definedName>
    <definedName name="meses">#N/A</definedName>
    <definedName name="modalidad">#N/A</definedName>
    <definedName name="_xlnm.Print_Titles" localSheetId="0">#N/A</definedName>
    <definedName name="vf">#N/A</definedName>
    <definedName name="vfestado">#N/A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 l="1"/>
  <c r="J122" i="1" s="1"/>
  <c r="J64" i="1" l="1"/>
  <c r="J49" i="1" l="1"/>
  <c r="J84" i="1"/>
  <c r="J22" i="1"/>
  <c r="J110" i="1"/>
  <c r="J109" i="1"/>
  <c r="J108" i="1"/>
  <c r="J107" i="1"/>
  <c r="J105" i="1"/>
  <c r="J104" i="1"/>
  <c r="J103" i="1"/>
  <c r="J102" i="1"/>
  <c r="J100" i="1"/>
  <c r="J99" i="1"/>
  <c r="J98" i="1"/>
  <c r="J97" i="1"/>
  <c r="J96" i="1"/>
  <c r="J95" i="1"/>
  <c r="J94" i="1"/>
  <c r="J93" i="1"/>
  <c r="J92" i="1"/>
  <c r="J90" i="1"/>
  <c r="J89" i="1"/>
  <c r="J88" i="1"/>
  <c r="J87" i="1"/>
  <c r="J86" i="1"/>
  <c r="G117" i="1" s="1"/>
  <c r="J85" i="1"/>
  <c r="J83" i="1"/>
  <c r="J82" i="1"/>
  <c r="J80" i="1"/>
  <c r="J79" i="1"/>
  <c r="J78" i="1"/>
  <c r="J77" i="1"/>
  <c r="J75" i="1"/>
  <c r="J74" i="1"/>
  <c r="J72" i="1"/>
  <c r="J71" i="1"/>
  <c r="J70" i="1"/>
  <c r="J69" i="1"/>
  <c r="J68" i="1"/>
  <c r="J67" i="1"/>
  <c r="J66" i="1"/>
  <c r="J65" i="1"/>
  <c r="J63" i="1"/>
  <c r="J62" i="1"/>
  <c r="J61" i="1"/>
  <c r="J60" i="1"/>
  <c r="J116" i="1" s="1"/>
  <c r="J59" i="1"/>
  <c r="J58" i="1"/>
  <c r="J56" i="1"/>
  <c r="J55" i="1"/>
  <c r="J54" i="1"/>
  <c r="J53" i="1"/>
  <c r="J51" i="1"/>
  <c r="J123" i="1" s="1"/>
  <c r="J48" i="1"/>
  <c r="J124" i="1" s="1"/>
  <c r="J47" i="1"/>
  <c r="J115" i="1" s="1"/>
  <c r="J46" i="1"/>
  <c r="J45" i="1"/>
  <c r="J44" i="1"/>
  <c r="J42" i="1"/>
  <c r="J41" i="1"/>
  <c r="J40" i="1"/>
  <c r="J38" i="1"/>
  <c r="J37" i="1"/>
  <c r="J36" i="1"/>
  <c r="J35" i="1"/>
  <c r="J34" i="1"/>
  <c r="J33" i="1"/>
  <c r="J32" i="1"/>
  <c r="J31" i="1"/>
  <c r="J30" i="1"/>
  <c r="J29" i="1"/>
  <c r="J28" i="1"/>
  <c r="J27" i="1"/>
  <c r="J26" i="1"/>
  <c r="J25" i="1"/>
  <c r="J24" i="1"/>
  <c r="J23" i="1"/>
  <c r="M15" i="1"/>
  <c r="J121" i="1" l="1"/>
  <c r="J21" i="1"/>
  <c r="G128" i="1" s="1"/>
  <c r="G115" i="1"/>
  <c r="G118" i="1"/>
  <c r="J73" i="1"/>
  <c r="G121" i="1"/>
  <c r="J119" i="1"/>
  <c r="J118" i="1"/>
  <c r="G114" i="1"/>
  <c r="J101" i="1"/>
  <c r="J52" i="1"/>
  <c r="J57" i="1"/>
  <c r="J106" i="1"/>
  <c r="J114" i="1"/>
  <c r="J91" i="1"/>
  <c r="J120" i="1"/>
  <c r="J117" i="1"/>
  <c r="J146" i="1" s="1"/>
  <c r="J147" i="1" s="1"/>
  <c r="J76" i="1"/>
  <c r="J129" i="1"/>
  <c r="J145" i="1" s="1"/>
  <c r="J81" i="1"/>
  <c r="G123" i="1"/>
  <c r="G122" i="1"/>
  <c r="J39" i="1"/>
  <c r="G119" i="1"/>
  <c r="G129" i="1"/>
  <c r="G116" i="1"/>
  <c r="G120" i="1"/>
  <c r="G124" i="1"/>
  <c r="J128" i="1" l="1"/>
  <c r="G125" i="1"/>
  <c r="G132" i="1" s="1"/>
  <c r="J113" i="1"/>
  <c r="J132" i="1" s="1"/>
  <c r="B12" i="1" s="1"/>
  <c r="J125" i="1"/>
  <c r="M1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37" authorId="0" shapeId="0" xr:uid="{E1EFA763-C94E-450A-AA73-71155E0473F4}">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<sst xmlns="http://schemas.openxmlformats.org/spreadsheetml/2006/main" count="797" uniqueCount="239">
  <si>
    <t>PLAN ANUAL DE ADQUISICIONES 2024</t>
  </si>
  <si>
    <t>A. INFORMACIÓN GENERAL DE LA ENTIDAD</t>
  </si>
  <si>
    <t>Nombre</t>
  </si>
  <si>
    <t xml:space="preserve">El principal objetivo del Plan Anual de Adquisiciones es alcanzar mejores condiciones de competencia para lograr la participación de un mayor número de operadores económicos interesados en los procesos de selección que se van a adelantar durante el año fiscal. </t>
  </si>
  <si>
    <t>Dirección</t>
  </si>
  <si>
    <t>Cra 16 # 40a - 45</t>
  </si>
  <si>
    <t>Teléfono</t>
  </si>
  <si>
    <t>Página web</t>
  </si>
  <si>
    <t>https://www.capitalsalud.gov.co/3-1-plan-anual-de-adquisiciones/</t>
  </si>
  <si>
    <t>Misión y visión</t>
  </si>
  <si>
    <t>Misión: Somos la EPS que garantiza el aseguramiento, el bienestar y la salud de sus afiliados; basada en un modelo de atención integral en salud, con altos estándares de calidad, trato humanizado, renovación tecnológica, con un equipo de trabajo competente enfocada en la satisfacción de nuestros afiliados y sus familias.
Visión: En el 2024 CAPITAL SALUD EPS será la EAPB reconocida por su enfoque social y humano, con estándares superiores de calidad, basados en la innovación de sus procesos y sostenibilidad financiera</t>
  </si>
  <si>
    <t>Perspectiva estratégica</t>
  </si>
  <si>
    <t xml:space="preserve"> Lograr la sostenibilidad financiera de la EPS</t>
  </si>
  <si>
    <t>Información de contacto</t>
  </si>
  <si>
    <t>El Plan Anual de Adquisiciones es un instrumento de planeación que se constituye como un documento de naturaleza informativa, que contendrá la planificación y programación de las adquisiciones de bienes, obras y servicios de Capital Salud EPS-S durante cada vigencia fiscal, las cuales podrán ser canceladas, revisadas o modificadas. Esta información no representa compromiso u obligación alguna por parte de Capital Salud EPS-S ni la compromete a adquirir los bienes, obras y servicios en él señalados.</t>
  </si>
  <si>
    <t>Valor total del PAA</t>
  </si>
  <si>
    <t>Fecha de última actualización del PAA</t>
  </si>
  <si>
    <t>Cantidad de filas adquisiciones planeadas:</t>
  </si>
  <si>
    <t>Cantidad de filas necesidades adicionales:</t>
  </si>
  <si>
    <t>B. ADQUISICIONES PLANEADAS</t>
  </si>
  <si>
    <t>Códigos UNSPSC</t>
  </si>
  <si>
    <t>Descripción SECOP</t>
  </si>
  <si>
    <t>Necesidad Capital Salud EPS</t>
  </si>
  <si>
    <t>Fecha estimada de inicio de proceso de selección (mes)</t>
  </si>
  <si>
    <t>Duración estimada del contrato (número de mes(es))</t>
  </si>
  <si>
    <t xml:space="preserve">Modalidad de selección </t>
  </si>
  <si>
    <t>Contrato</t>
  </si>
  <si>
    <t>Fuente de los recursos</t>
  </si>
  <si>
    <t>Valor total estimado Mes</t>
  </si>
  <si>
    <t>Valor estimado en la vigencia actual</t>
  </si>
  <si>
    <t>¿Se requieren vigencias futuras?</t>
  </si>
  <si>
    <t>Estado de solicitud de vigencias futuras</t>
  </si>
  <si>
    <t>Datos de contacto del responsable</t>
  </si>
  <si>
    <t>Servicios Comerciales</t>
  </si>
  <si>
    <t>Medicamentos y Productos Farmacéuticos</t>
  </si>
  <si>
    <t>Enero</t>
  </si>
  <si>
    <t>Contratación Directa</t>
  </si>
  <si>
    <t>Nuevo desde abril</t>
  </si>
  <si>
    <t>Recursos propios</t>
  </si>
  <si>
    <t>No</t>
  </si>
  <si>
    <t>N/A</t>
  </si>
  <si>
    <t>DME</t>
  </si>
  <si>
    <t>Servicios Integrales De Salud (apoyo terapéutico - rehabilitación)</t>
  </si>
  <si>
    <t>Rehabilitación</t>
  </si>
  <si>
    <t>Servicios Integrales De Salud (apoyo diagnóstico)</t>
  </si>
  <si>
    <t>Imagenología</t>
  </si>
  <si>
    <t>Servicios Integrales De Salud (complementarios de odontología)</t>
  </si>
  <si>
    <t>Odontología</t>
  </si>
  <si>
    <t>Servicios Integrales De Salud (complementarios de medicina especializada)</t>
  </si>
  <si>
    <t>Consulta Ambulatoria (Especializada, General)</t>
  </si>
  <si>
    <t>Servicios Integrales De Salud (traslados asistenciales)</t>
  </si>
  <si>
    <t xml:space="preserve">Traslados asistenciales </t>
  </si>
  <si>
    <t>Transporte de pasajeros, usuarios afiliados</t>
  </si>
  <si>
    <t>Transporte de Afiliados</t>
  </si>
  <si>
    <t>Servicios Integrales De Salud (Apoyo Diagnóstico, Laboratorio clínico)</t>
  </si>
  <si>
    <t>Laboratorio clínico</t>
  </si>
  <si>
    <t>Servicios Integrales De Salud (atención domiciliaria y cuidado crónico)</t>
  </si>
  <si>
    <t>Atención domiciliaria y cuidado crónico</t>
  </si>
  <si>
    <t>Servicios Integrales De Salud, (Salud Mental y SPA)</t>
  </si>
  <si>
    <t>Salud Mental y SPA</t>
  </si>
  <si>
    <t>Servicios Integrales De Salud,  prótesis, ortesis, sillas de ruedas y elementos ortopédicos</t>
  </si>
  <si>
    <t>Prótesis, ortesis, sillas de ruedas y elementos ortopédicos</t>
  </si>
  <si>
    <t>Servicios Integrales De Salud (Hospitalario)</t>
  </si>
  <si>
    <t>Hospitalario, QX, UCI, UCIN, NEONATOS, RENAL</t>
  </si>
  <si>
    <t>Servicios Integrales De Salud (PYD)</t>
  </si>
  <si>
    <t>PYD</t>
  </si>
  <si>
    <t>Servicios Integrales De Salud, alto costo</t>
  </si>
  <si>
    <t>Alto costo</t>
  </si>
  <si>
    <t>85100000 ; 85110000 ; 85120000</t>
  </si>
  <si>
    <t>Red de Servicios de Oxígeno</t>
  </si>
  <si>
    <t>Servicios de Oxígeno</t>
  </si>
  <si>
    <t>Servicios Integrales De Salud, Red de Servicios Ocupacionales</t>
  </si>
  <si>
    <t>Servicios Ocupacionales</t>
  </si>
  <si>
    <t>Red de servicios de, alojamiento y albergues</t>
  </si>
  <si>
    <t>Alojamiento y albergues</t>
  </si>
  <si>
    <t xml:space="preserve">Servicios Profesionales, Asesorías </t>
  </si>
  <si>
    <t>Servicios Basados en ingeniería, Investigación y Tecnología</t>
  </si>
  <si>
    <t>AUDITORIA  CERTIFICACION  ICONTEC Certificación ISO 9001 - 2015</t>
  </si>
  <si>
    <t>noviembre</t>
  </si>
  <si>
    <t>Nuevo</t>
  </si>
  <si>
    <t>DEP</t>
  </si>
  <si>
    <t xml:space="preserve">Servicios Basados en ingeniería, Investigación y Tecnología </t>
  </si>
  <si>
    <t>Certificación ISO 9001  - 2015-Capacitaciones Sistema de gestión de Calidad</t>
  </si>
  <si>
    <t>febrero</t>
  </si>
  <si>
    <r>
      <t>Servicios Basados en ingeniería, Investigación y Tecnología Certificación ISO 9001  - 2015</t>
    </r>
    <r>
      <rPr>
        <sz val="9"/>
        <rFont val="Calibri"/>
        <family val="2"/>
      </rPr>
      <t xml:space="preserve"> </t>
    </r>
  </si>
  <si>
    <t>AFILIACION AL ICONTEC</t>
  </si>
  <si>
    <t>Febrero</t>
  </si>
  <si>
    <t>Orden de Compra</t>
  </si>
  <si>
    <t>Exhibiciones y eventos salud empresariales Sistema de vigilancia desordenes musculoesqueléticos (sve-dme)</t>
  </si>
  <si>
    <t>Sistema de vigilancia desordenes musculoesqueléticos (sve-dme)</t>
  </si>
  <si>
    <t xml:space="preserve"> DTH    (SG-SST)</t>
  </si>
  <si>
    <t>Prevención y control de enfermedades contagiosas implementación de protocolos de bioseguridad covid-19, VIH, lepra, tuberculosis, enfermedades parasitas Atención e implementación de protocolos de bioseguridad covid-19 para todas las sedes de capital salud eps</t>
  </si>
  <si>
    <t>Elementos de protección personal</t>
  </si>
  <si>
    <t xml:space="preserve">Servicios de asesorías de gestión modelos archivísticos </t>
  </si>
  <si>
    <t>implementación de las tablas de valoración documental</t>
  </si>
  <si>
    <t>junio</t>
  </si>
  <si>
    <t>DAF</t>
  </si>
  <si>
    <t>Servicios legales</t>
  </si>
  <si>
    <t>Servicios legales abogado, especialista, vigilancia  de procesos jurídicos</t>
  </si>
  <si>
    <t>DJU</t>
  </si>
  <si>
    <t xml:space="preserve">Servicios de gestión, asesoría, profesionales de empresa administrativos, financieros y operativos, </t>
  </si>
  <si>
    <t>Servicios de Revisoría Fiscal</t>
  </si>
  <si>
    <t>GERENCIA</t>
  </si>
  <si>
    <t>Servicios de gestión, asesoría, profesionales de empresa administrativos, financieros y operativos, OPS</t>
  </si>
  <si>
    <t>Servicios profesionales para el apoyo Medico administrativo, administrativo y financiero de la Entidad (OPS)</t>
  </si>
  <si>
    <t>DJU,DTH,DAF,DCM,OCI,DEP,DOP,DAU,DME,OGR</t>
  </si>
  <si>
    <t xml:space="preserve">Seguros y Pólizas </t>
  </si>
  <si>
    <t>Ejecución planes de mejora -recomendaciones inspecciones, entes de control (arl, ministerio de trabajo otros)</t>
  </si>
  <si>
    <t>Adquisición de bienes de servicios para dar cumplimiento a los  planes de mejora -recomendaciones inspecciones, entes de control (arl, ministerio de trabajo otros)</t>
  </si>
  <si>
    <t>Servicios de Seguros y Pensiones</t>
  </si>
  <si>
    <t>Póliza Todo Riesgo, Responsabilidad Civil Extracontractual activos</t>
  </si>
  <si>
    <t>abril</t>
  </si>
  <si>
    <t>Póliza Responsabilidad Civil Directores y Administradores</t>
  </si>
  <si>
    <t xml:space="preserve">Invitación de Mayor Cuantía </t>
  </si>
  <si>
    <t>Póliza Enfermedades de Alto Costo</t>
  </si>
  <si>
    <t>Tecnológicos</t>
  </si>
  <si>
    <t>Mesa de ayuda, servicios software asistenciales, administrativos y financieros, call center, Línea Ética Consultoría software</t>
  </si>
  <si>
    <t>CONSULTA LISTAS RESTRICTIVAS
búsqueda sarlaft</t>
  </si>
  <si>
    <t>marzo</t>
  </si>
  <si>
    <t>DTE</t>
  </si>
  <si>
    <r>
      <t>Mesa de ayuda, servicios software asistenciales, administrativos y financieros, Call center, Línea Ética:</t>
    </r>
    <r>
      <rPr>
        <sz val="9"/>
        <rFont val="Calibri"/>
        <family val="2"/>
      </rPr>
      <t xml:space="preserve"> </t>
    </r>
  </si>
  <si>
    <t>CUSTODIA DE CINTAS</t>
  </si>
  <si>
    <t>Equipos informáticos y accesorios</t>
  </si>
  <si>
    <t xml:space="preserve">Diademas para el personal </t>
  </si>
  <si>
    <t>DAU</t>
  </si>
  <si>
    <t>Adquisición equipos audiovisuales, televisores para Puntos de atención al Usuario</t>
  </si>
  <si>
    <t>DCM</t>
  </si>
  <si>
    <t>Suit Adobe Creative Cloud, licencia</t>
  </si>
  <si>
    <t xml:space="preserve">Servicios de telecomunicaciones </t>
  </si>
  <si>
    <t>Servicio operador de WhatsApp</t>
  </si>
  <si>
    <t>Kit de Luces Para Estudio, 
Fotografía Y Vídeo, KIT</t>
  </si>
  <si>
    <t xml:space="preserve">Inteligencia artificial , sistemas de control de líneas de espera (software, digitarnos y accesos): </t>
  </si>
  <si>
    <t>CONTROL DE ACCESO, huellas</t>
  </si>
  <si>
    <t>Inteligencia artificial , sistemas de control de líneas de espera (software, digitarnos y accesos):</t>
  </si>
  <si>
    <t xml:space="preserve"> Actualización Infraestructura Cll. 40, servidores</t>
  </si>
  <si>
    <t>Sistemas SGDEA, documento electrónico</t>
  </si>
  <si>
    <t>Migración Cintas de Backup</t>
  </si>
  <si>
    <t>Kioskos Interactivos</t>
  </si>
  <si>
    <t>Certificador de correo electrónico</t>
  </si>
  <si>
    <t>SOFWARE ACTUARIAL</t>
  </si>
  <si>
    <t>Mantenimiento infraestructura</t>
  </si>
  <si>
    <t xml:space="preserve">Servicios de mantenimiento y reparaciones de construcción  </t>
  </si>
  <si>
    <t>Remodelación, Reubicación o apertura de PAU Bogotá, Meta y Cundinamarca</t>
  </si>
  <si>
    <t>Nuevo, varios contratos</t>
  </si>
  <si>
    <t xml:space="preserve">Servicios de mantenimiento y reparaciones de construcción </t>
  </si>
  <si>
    <t>Mantenimiento de sedes Administrativas, PAU y/o oficinas municipales (físico y mobiliario)</t>
  </si>
  <si>
    <t>Adquisición y arriendo de Muebles y Enseres</t>
  </si>
  <si>
    <t>Muebles, mobiliario y decoración</t>
  </si>
  <si>
    <t>Contratar el suministro de Mobiliario: sedes administrativas y PAU Bogotá, Meta y Cundinamarca</t>
  </si>
  <si>
    <t xml:space="preserve">Alquiler o arrendamiento de oficinas o modulares Arrendamientos de bienes inmuebles todas las sedes y puntos de atención </t>
  </si>
  <si>
    <t>Arrendamiento Sedes Administrativa Bogotá</t>
  </si>
  <si>
    <t>Arrendamiento Sedes Administrativa Meta</t>
  </si>
  <si>
    <t>Arriendos nuevas sedes Bogotá, Meta y Cundinamarca</t>
  </si>
  <si>
    <t>Bienestar social</t>
  </si>
  <si>
    <t>Servicio de bienestar social, celebración día, (mujer, madre, familia, Niños, Halloween, actividades deportivas, navidad, novenas navideñas, fin de año, eventos culturales</t>
  </si>
  <si>
    <t>Actividades deportivas, celebraciones, obsequios, recreativas y culturales conforme al plan anual de bienestar</t>
  </si>
  <si>
    <t>DTH BIENESTAR</t>
  </si>
  <si>
    <t>Seguridad y protección personal</t>
  </si>
  <si>
    <t>exámenes ocupacionales (trabajadores)</t>
  </si>
  <si>
    <t xml:space="preserve">Servicio de bienestar social, Capacitaciones  dirigidas a todo el personal, de acuerdo al plan anual de formación </t>
  </si>
  <si>
    <t>Plan anual de Capacitaciones al personal competencias blandas</t>
  </si>
  <si>
    <t>DTH  CAPACITACIÓN</t>
  </si>
  <si>
    <t>reuniones y eventos, Semana salud promoción y prevención , comités de convivencia, paritarios salud en el trabajo, actividades de salud pública, semana de la salud ,  campaña de afiliaciones, eventos empresariales y estratégicos</t>
  </si>
  <si>
    <t>EVENTOS DEL SGC , P ESTRATEGICA Y ACTIVIDADES DE CULTURA DE CALIDAD</t>
  </si>
  <si>
    <t>Abril</t>
  </si>
  <si>
    <t xml:space="preserve">Capacitación Lavado de Activos / Financiación del Terrorismo </t>
  </si>
  <si>
    <t>OGR</t>
  </si>
  <si>
    <t>Reuniones y eventos,</t>
  </si>
  <si>
    <t>Semana salud promoción y prevención, comités de convivencia, paritarios salud en el trabajo, actividades de salud pública, semana de la salud ,  campaña de afiliaciones Comité paritario de seguridad y salud en el trabajo</t>
  </si>
  <si>
    <t>agosto</t>
  </si>
  <si>
    <t>reuniones y eventos, Semana salud promoción y prevención , comités de convivencia, paritarios salud ene el trabajo, actividades de salud pública, semana de la salud ,  campaña de afiliaciones Semana de la salud</t>
  </si>
  <si>
    <t>Actividades de Salud Publica</t>
  </si>
  <si>
    <t xml:space="preserve">Alimentos preparados y conservados: </t>
  </si>
  <si>
    <t xml:space="preserve">Servicio de refrigerios, Catering </t>
  </si>
  <si>
    <t>Plan anual de Participación Social</t>
  </si>
  <si>
    <t>Publicidad e impresiones</t>
  </si>
  <si>
    <t>Etiquetado y accesorios</t>
  </si>
  <si>
    <t>Adquisición elementos promocionales (TULA, ESFERO, SOMBRILLAS, GLOBOS, PELOTAS ANTI-ESTRÉS, BOTILITO, CANGURO, MALETA, BOLSAS ECOLÓGICAS, PASTILLERO, KIT HIGIENE ORAL, KIT RECIÉN NACIDO, CAJAS ORGANIZADORAS,  MEMORIA USB, CAMISETA, BUSO MANGA LARGA, MANTELES,GORRA, PENDONES)</t>
  </si>
  <si>
    <t>Adquisición elementos para promoción institucional ( STAND PORTATIL, VALLA PORTATIL, CARPA 4X4, DUMMIE INFLABLE)</t>
  </si>
  <si>
    <t>publicaciones impresas, electrónicas y accesorios</t>
  </si>
  <si>
    <t>Suministro e instalación de la imagen corporativa y señalización informativa de los Puntos de Atención al Usuario - PAU de Capital Salud EPS-S, (Bogotá, Meta, Cundinamarca) con el fin de brindar instalaciones acordes con las necesidades de orientación, información, señalización, atención y servicio de los afiliados, teniendo en cuenta las exigencias de las entidades de inspección, vigilancia y control en el marco de la normatividad vigente.</t>
  </si>
  <si>
    <t>Contratación de empresa especializada en la elaboración y suministro de material impreso. Volantes, folletos, afiches, cartillas, libretas, calendarios y carpetas.</t>
  </si>
  <si>
    <t>Publicidad de la EPS-S a través de distintos medios (radial, escrito, virtual)</t>
  </si>
  <si>
    <t>PLAN DE MEDIOS: Contratar la publicación de publirreportajes, a, radio, perifoneo, ,  televisión e internet en medios masivos, alternativos y comunitarios.</t>
  </si>
  <si>
    <t>Publicidad de la EPS-S a través de distintos medios (radial, escrito, virtual)PUBLICACIONES de ley:</t>
  </si>
  <si>
    <t>1. Publicación de artículos, notas y cuñas, en prensa, publicidad exterior Red de Prestadores de Servicios, periódico de amplia circulación- Resolución 4747 de 2007, Numeral 5/Ley 100. 
2. Publicación de copagos y cuotas moderadoras:
3. Rendición de Cuentas
4. Otras publicaciones</t>
  </si>
  <si>
    <t xml:space="preserve">Servicio de administración de mensajería instantánea Presupuesto para márketing social, (Facebook ads, Twitter ads, Instagram ads) que permita el incremento de seguidores y posicionamiento de marca </t>
  </si>
  <si>
    <t xml:space="preserve">Presupuesto para márketing social, (Facebook ads, Twitter ads, Instagram ads) que permita el incremento de seguidores y posicionamiento de marca </t>
  </si>
  <si>
    <t>Evento de Rendición de Cuentas</t>
  </si>
  <si>
    <t>Evento de rendición de cuentas</t>
  </si>
  <si>
    <t>JUNIO</t>
  </si>
  <si>
    <t>contratación directa</t>
  </si>
  <si>
    <t xml:space="preserve">Publicidad de la EPS-S a través de distintos medios (radial, escrito, virtual): </t>
  </si>
  <si>
    <t>PUBLICIDAD PARA SGC</t>
  </si>
  <si>
    <t>EPP Y Dotación, SST</t>
  </si>
  <si>
    <t xml:space="preserve">Seguridad y protección personal </t>
  </si>
  <si>
    <t xml:space="preserve">EPPS DE LOS AUXILIARES DE MANTENIMIENTO </t>
  </si>
  <si>
    <t xml:space="preserve"> Dotación brigadistas </t>
  </si>
  <si>
    <t xml:space="preserve">Capacitación de Emergencias </t>
  </si>
  <si>
    <t>Capacitación Plan de emergencias</t>
  </si>
  <si>
    <t>Servicios de gestión Profesionales y administrativos Riesgo psicosocial</t>
  </si>
  <si>
    <t>Batería Implementación de programa riesgo psicosocial</t>
  </si>
  <si>
    <t>Elementos de Oficina</t>
  </si>
  <si>
    <t>equipos informáticos y accesorios, 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</si>
  <si>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</si>
  <si>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ferretería y accesorios de caja eléctrica, Suministro de elementos de ferretería para sedes administrativas y puntos de atención a usuarios (pau) de capital salud eps-s en la sucursal Bogotá y sucursal meta</t>
  </si>
  <si>
    <t>Suministro de elementos de ferretería para sedes administrativas y puntos de atención a usuarios (pau) de capital salud eps-s en la sucursal Bogotá y sucursal meta</t>
  </si>
  <si>
    <t>40000000,
72000000</t>
  </si>
  <si>
    <t>aires acondicionados, servicio de instalación y mantenimiento o reparación de aires acondicionados</t>
  </si>
  <si>
    <t>Mantenimiento y compra de equipos y repuestos para  aires acondicionados</t>
  </si>
  <si>
    <t xml:space="preserve">Suministro de oficina, tintas, esferos, carpetas, separadores, elementos de sujeción, etc.: 
</t>
  </si>
  <si>
    <t>Servicio de telefonía y datos móviles y suministro de celulares</t>
  </si>
  <si>
    <t xml:space="preserve"> </t>
  </si>
  <si>
    <t xml:space="preserve">Funcionamiento </t>
  </si>
  <si>
    <t>Nuevos</t>
  </si>
  <si>
    <t>DIRECCIONES</t>
  </si>
  <si>
    <t>DTH</t>
  </si>
  <si>
    <t>T</t>
  </si>
  <si>
    <t>Comercial</t>
  </si>
  <si>
    <t xml:space="preserve">T </t>
  </si>
  <si>
    <t>Total Nuevos</t>
  </si>
  <si>
    <t>Total</t>
  </si>
  <si>
    <t>PAA</t>
  </si>
  <si>
    <t>C. NECESIDADES ADICIONALES</t>
  </si>
  <si>
    <t>Descripción</t>
  </si>
  <si>
    <t>Posibles códigos UNSPSC</t>
  </si>
  <si>
    <t>&lt;</t>
  </si>
  <si>
    <t>Total Comercial</t>
  </si>
  <si>
    <t>Total funcionamiento</t>
  </si>
  <si>
    <t>Servicio Dictamen Pericial</t>
  </si>
  <si>
    <t>Junio</t>
  </si>
  <si>
    <t>PRE AUDITORIA  
Certificación ISO 9001 - 2015</t>
  </si>
  <si>
    <t>Septiembre</t>
  </si>
  <si>
    <t>Servicios de buró de central de
llamadas (call center)</t>
  </si>
  <si>
    <t>Contratar los servicios de un contact center para el agendamiento de citas para los afiliados de capoital Salud EPS-S</t>
  </si>
  <si>
    <t>Capital Salud EPS-S SAS - Jorge Enrique Gutiérrez Sampedro</t>
  </si>
  <si>
    <t>Servicios de Asesoría Integral en Contratación de la Red de Prestadores </t>
  </si>
  <si>
    <t>Julio</t>
  </si>
  <si>
    <t>Nuevo desde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</si>
</sst>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_(&quot;$&quot;\ * #,##0.00_);_(&quot;$&quot;\ * \(#,##0.00\);_(&quot;$&quot;\ * &quot;-&quot;??_);_(@_)"/>
    <numFmt numFmtId="167" formatCode="mmmm"/>
    <numFmt numFmtId="168" formatCode="_(&quot;$&quot;\ * #,##0_);_(&quot;$&quot;\ * \(#,##0\);_(&quot;$&quot;\ * &quot;-&quot;??_);_(@_)"/>
    <numFmt numFmtId="169" formatCode="0.0%"/>
  </numFmts>
  <fonts count="22"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u/>
      <sz val="11"/>
      <color theme="10"/>
      <name val="Aptos Narrow"/>
      <family val="2"/>
      <scheme val="minor"/>
    </font>
    <font>
      <b/>
      <sz val="9"/>
      <name val="Aptos Narrow"/>
      <family val="2"/>
      <scheme val="minor"/>
    </font>
    <font>
      <sz val="9"/>
      <name val="Aptos Narrow"/>
      <family val="2"/>
      <scheme val="minor"/>
    </font>
    <font>
      <sz val="11"/>
      <name val="Aptos Narrow"/>
      <family val="2"/>
      <scheme val="minor"/>
    </font>
    <font>
      <sz val="10"/>
      <name val="Arial"/>
      <family val="2"/>
    </font>
    <font>
      <b/>
      <sz val="9"/>
      <name val="Arial"/>
      <family val="2"/>
    </font>
    <font>
      <b/>
      <sz val="8"/>
      <color theme="0"/>
      <name val="Aptos Narrow"/>
      <family val="2"/>
      <scheme val="minor"/>
    </font>
    <font>
      <sz val="8"/>
      <name val="Aptos Narrow"/>
      <family val="2"/>
      <scheme val="minor"/>
    </font>
    <font>
      <b/>
      <sz val="9"/>
      <color theme="0"/>
      <name val="Aptos Narrow"/>
      <family val="2"/>
      <scheme val="minor"/>
    </font>
    <font>
      <b/>
      <sz val="11"/>
      <name val="Aptos Narrow"/>
      <family val="2"/>
      <scheme val="minor"/>
    </font>
    <font>
      <sz val="9"/>
      <name val="Arial Narrow"/>
      <family val="2"/>
    </font>
    <font>
      <sz val="9"/>
      <color theme="1"/>
      <name val="Aptos Narrow"/>
      <family val="2"/>
      <scheme val="minor"/>
    </font>
    <font>
      <sz val="9"/>
      <name val="Calibri"/>
      <family val="2"/>
    </font>
    <font>
      <sz val="9"/>
      <color rgb="FFFF0000"/>
      <name val="Aptos Narrow"/>
      <family val="2"/>
      <scheme val="minor"/>
    </font>
    <font>
      <b/>
      <sz val="12"/>
      <color indexed="81"/>
      <name val="Tahoma"/>
      <family val="2"/>
    </font>
    <font>
      <sz val="12"/>
      <color indexed="81"/>
      <name val="Tahoma"/>
      <family val="2"/>
    </font>
    <font>
      <sz val="11"/>
      <color rgb="FF000000"/>
      <name val="Calibri"/>
      <family val="2"/>
    </font>
  </fonts>
  <fills count="9">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9" fillId="0" borderId="0"/>
  </cellStyleXfs>
  <cellXfs count="140">
    <xf numFmtId="0" fontId="0" fillId="0" borderId="0" xfId="0"/>
    <xf numFmtId="0" fontId="6"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165" fontId="6" fillId="0" borderId="0" xfId="1" applyNumberFormat="1" applyFont="1" applyAlignment="1">
      <alignment vertical="center" wrapText="1"/>
    </xf>
    <xf numFmtId="0" fontId="7" fillId="0" borderId="0" xfId="0" applyFont="1" applyAlignment="1">
      <alignment horizontal="center" vertical="center" wrapText="1"/>
    </xf>
    <xf numFmtId="0" fontId="8" fillId="0" borderId="0" xfId="0" applyFont="1" applyAlignment="1">
      <alignment vertical="top"/>
    </xf>
    <xf numFmtId="0" fontId="6"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xf>
    <xf numFmtId="165" fontId="7" fillId="0" borderId="0" xfId="1" applyNumberFormat="1" applyFont="1" applyAlignment="1">
      <alignment vertical="center" wrapText="1"/>
    </xf>
    <xf numFmtId="0" fontId="7" fillId="0" borderId="1" xfId="0" applyFont="1" applyBorder="1" applyAlignment="1">
      <alignment vertical="top" wrapText="1"/>
    </xf>
    <xf numFmtId="0" fontId="10" fillId="4" borderId="0" xfId="6" applyFont="1" applyFill="1" applyAlignment="1">
      <alignment vertical="top"/>
    </xf>
    <xf numFmtId="164" fontId="7" fillId="0" borderId="0" xfId="1" applyFont="1" applyAlignment="1">
      <alignment horizontal="center" vertical="center"/>
    </xf>
    <xf numFmtId="0" fontId="10" fillId="4" borderId="0" xfId="6" applyFont="1" applyFill="1" applyAlignment="1">
      <alignment vertical="center"/>
    </xf>
    <xf numFmtId="164" fontId="7" fillId="0" borderId="0" xfId="1" applyFont="1" applyAlignment="1">
      <alignment horizontal="center" vertical="center" wrapText="1"/>
    </xf>
    <xf numFmtId="1" fontId="7" fillId="3" borderId="1" xfId="1" applyNumberFormat="1" applyFont="1" applyFill="1" applyBorder="1" applyAlignment="1" applyProtection="1">
      <alignment horizontal="center" vertical="top" wrapText="1"/>
      <protection locked="0"/>
    </xf>
    <xf numFmtId="1" fontId="7" fillId="3" borderId="1" xfId="1" applyNumberFormat="1" applyFont="1" applyFill="1" applyBorder="1" applyAlignment="1" applyProtection="1">
      <alignment vertical="center" wrapText="1"/>
      <protection locked="0"/>
    </xf>
    <xf numFmtId="164" fontId="7" fillId="0" borderId="0" xfId="1" applyFont="1" applyAlignment="1">
      <alignment vertical="center"/>
    </xf>
    <xf numFmtId="0" fontId="11" fillId="5" borderId="1" xfId="4" applyFont="1" applyFill="1" applyBorder="1" applyAlignment="1" applyProtection="1">
      <alignment horizontal="center" vertical="center" wrapText="1"/>
    </xf>
    <xf numFmtId="165" fontId="11" fillId="5" borderId="1" xfId="1"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7" fillId="0" borderId="1" xfId="4" applyFont="1" applyFill="1" applyBorder="1" applyAlignment="1" applyProtection="1">
      <alignment horizontal="lef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167" fontId="7" fillId="0" borderId="3" xfId="0" applyNumberFormat="1"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167" fontId="7" fillId="0" borderId="3" xfId="0" applyNumberFormat="1" applyFont="1" applyBorder="1" applyAlignment="1" applyProtection="1">
      <alignment horizontal="left" vertical="center" wrapText="1"/>
      <protection locked="0"/>
    </xf>
    <xf numFmtId="167" fontId="7" fillId="0" borderId="3" xfId="0" applyNumberFormat="1" applyFont="1" applyBorder="1" applyAlignment="1" applyProtection="1">
      <alignment vertical="center" wrapText="1"/>
      <protection locked="0"/>
    </xf>
    <xf numFmtId="165" fontId="7" fillId="0" borderId="4" xfId="1" applyNumberFormat="1" applyFont="1" applyFill="1" applyBorder="1" applyAlignment="1" applyProtection="1">
      <alignment vertical="center" wrapText="1"/>
      <protection locked="0"/>
    </xf>
    <xf numFmtId="3" fontId="7" fillId="0" borderId="1" xfId="2" applyNumberFormat="1" applyFont="1" applyFill="1" applyBorder="1" applyAlignment="1" applyProtection="1">
      <alignment vertical="center"/>
      <protection locked="0"/>
    </xf>
    <xf numFmtId="167"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8" fillId="0" borderId="0" xfId="0" applyFont="1" applyAlignment="1">
      <alignment vertical="center"/>
    </xf>
    <xf numFmtId="0" fontId="13" fillId="6" borderId="1" xfId="4" applyFont="1" applyFill="1" applyBorder="1" applyAlignment="1" applyProtection="1">
      <alignment horizontal="left" vertical="center" wrapText="1"/>
    </xf>
    <xf numFmtId="168" fontId="13" fillId="6" borderId="1" xfId="2" applyNumberFormat="1" applyFont="1" applyFill="1" applyBorder="1" applyAlignment="1" applyProtection="1">
      <alignment vertical="center"/>
      <protection locked="0"/>
    </xf>
    <xf numFmtId="167" fontId="13" fillId="6" borderId="1" xfId="0" applyNumberFormat="1" applyFont="1" applyFill="1" applyBorder="1" applyAlignment="1" applyProtection="1">
      <alignment horizontal="center" vertical="center"/>
      <protection locked="0"/>
    </xf>
    <xf numFmtId="165" fontId="13" fillId="6" borderId="1" xfId="1"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7" fillId="0" borderId="1" xfId="0" applyFont="1" applyBorder="1" applyAlignment="1">
      <alignment vertical="center" wrapText="1"/>
    </xf>
    <xf numFmtId="167" fontId="7" fillId="0" borderId="1" xfId="0" applyNumberFormat="1"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7" fontId="15" fillId="0" borderId="1" xfId="0" applyNumberFormat="1" applyFont="1" applyBorder="1" applyAlignment="1" applyProtection="1">
      <alignment vertical="center" wrapText="1"/>
      <protection locked="0"/>
    </xf>
    <xf numFmtId="167" fontId="7" fillId="0" borderId="1" xfId="0" applyNumberFormat="1" applyFont="1" applyBorder="1" applyAlignment="1" applyProtection="1">
      <alignment vertical="center" wrapText="1"/>
      <protection locked="0"/>
    </xf>
    <xf numFmtId="165" fontId="16" fillId="0" borderId="1" xfId="1" applyNumberFormat="1" applyFont="1" applyFill="1" applyBorder="1" applyAlignment="1">
      <alignment vertical="center" wrapText="1"/>
    </xf>
    <xf numFmtId="168" fontId="16" fillId="0" borderId="1" xfId="2" applyNumberFormat="1" applyFont="1" applyFill="1" applyBorder="1" applyAlignment="1">
      <alignment vertical="center"/>
    </xf>
    <xf numFmtId="165" fontId="7" fillId="0" borderId="1" xfId="1" applyNumberFormat="1" applyFont="1" applyFill="1" applyBorder="1" applyAlignment="1">
      <alignment vertical="center" wrapText="1"/>
    </xf>
    <xf numFmtId="3" fontId="7" fillId="0" borderId="1" xfId="2" applyNumberFormat="1" applyFont="1" applyFill="1" applyBorder="1" applyAlignment="1" applyProtection="1">
      <alignment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68" fontId="7" fillId="0" borderId="1" xfId="2" applyNumberFormat="1" applyFont="1" applyFill="1" applyBorder="1" applyAlignment="1" applyProtection="1">
      <alignmen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168" fontId="7" fillId="0" borderId="1" xfId="2" applyNumberFormat="1" applyFont="1" applyFill="1" applyBorder="1" applyAlignment="1">
      <alignment vertical="center" wrapText="1"/>
    </xf>
    <xf numFmtId="0" fontId="3" fillId="0" borderId="0" xfId="0" applyFont="1" applyAlignment="1">
      <alignment vertical="center"/>
    </xf>
    <xf numFmtId="0" fontId="7" fillId="0" borderId="4" xfId="0" applyFont="1" applyBorder="1" applyAlignment="1">
      <alignment vertical="center" wrapText="1"/>
    </xf>
    <xf numFmtId="167" fontId="18" fillId="0" borderId="1" xfId="0" applyNumberFormat="1" applyFont="1" applyBorder="1" applyAlignment="1" applyProtection="1">
      <alignment horizontal="center" vertical="center"/>
      <protection locked="0"/>
    </xf>
    <xf numFmtId="168" fontId="7" fillId="0" borderId="1" xfId="2" applyNumberFormat="1" applyFont="1" applyFill="1" applyBorder="1" applyAlignment="1">
      <alignment vertical="center"/>
    </xf>
    <xf numFmtId="0" fontId="7" fillId="0" borderId="13" xfId="0" applyFont="1" applyBorder="1" applyAlignment="1">
      <alignment horizontal="center" vertical="center" wrapText="1"/>
    </xf>
    <xf numFmtId="165" fontId="7" fillId="0" borderId="0" xfId="1" applyNumberFormat="1" applyFont="1" applyFill="1" applyAlignment="1">
      <alignment vertical="center" wrapText="1"/>
    </xf>
    <xf numFmtId="168" fontId="7" fillId="0" borderId="0" xfId="0" applyNumberFormat="1" applyFont="1" applyAlignment="1">
      <alignment vertical="center" wrapText="1"/>
    </xf>
    <xf numFmtId="0" fontId="8" fillId="0" borderId="0" xfId="0" applyFont="1" applyAlignment="1">
      <alignment vertical="top" wrapText="1"/>
    </xf>
    <xf numFmtId="165" fontId="13" fillId="6" borderId="1" xfId="1" applyNumberFormat="1" applyFont="1" applyFill="1" applyBorder="1" applyAlignment="1">
      <alignment wrapText="1"/>
    </xf>
    <xf numFmtId="3" fontId="7" fillId="0" borderId="0" xfId="0" applyNumberFormat="1" applyFont="1" applyAlignment="1">
      <alignment vertical="top" wrapText="1"/>
    </xf>
    <xf numFmtId="0" fontId="10" fillId="0" borderId="0" xfId="6" applyFont="1" applyAlignment="1">
      <alignment horizontal="center" vertical="center" wrapText="1"/>
    </xf>
    <xf numFmtId="168" fontId="2" fillId="6" borderId="1" xfId="0" applyNumberFormat="1" applyFont="1" applyFill="1" applyBorder="1" applyAlignment="1">
      <alignment vertical="center" wrapText="1"/>
    </xf>
    <xf numFmtId="9" fontId="7" fillId="0" borderId="0" xfId="3" applyFont="1" applyAlignment="1">
      <alignment horizontal="center" vertical="center" wrapText="1"/>
    </xf>
    <xf numFmtId="165" fontId="13" fillId="6" borderId="1" xfId="1" applyNumberFormat="1" applyFont="1" applyFill="1" applyBorder="1" applyAlignment="1">
      <alignment horizontal="center" vertical="center" wrapText="1"/>
    </xf>
    <xf numFmtId="168" fontId="7" fillId="0" borderId="1" xfId="0" applyNumberFormat="1" applyFont="1" applyBorder="1" applyAlignment="1">
      <alignment vertical="center" wrapText="1"/>
    </xf>
    <xf numFmtId="168" fontId="7" fillId="0" borderId="1" xfId="0" applyNumberFormat="1" applyFont="1" applyBorder="1" applyAlignment="1">
      <alignment vertical="center"/>
    </xf>
    <xf numFmtId="169" fontId="7" fillId="0" borderId="0" xfId="3" applyNumberFormat="1" applyFont="1" applyAlignment="1">
      <alignment horizontal="center" vertical="center"/>
    </xf>
    <xf numFmtId="0" fontId="7" fillId="0" borderId="0" xfId="0" applyFont="1" applyAlignment="1">
      <alignment horizontal="center" vertical="center"/>
    </xf>
    <xf numFmtId="168" fontId="6" fillId="0" borderId="1" xfId="0" applyNumberFormat="1" applyFont="1" applyBorder="1" applyAlignment="1">
      <alignment vertical="center"/>
    </xf>
    <xf numFmtId="165" fontId="7" fillId="0" borderId="0" xfId="1" applyNumberFormat="1" applyFont="1" applyAlignment="1">
      <alignment horizontal="right" vertical="center" wrapText="1"/>
    </xf>
    <xf numFmtId="3" fontId="7" fillId="0" borderId="0" xfId="0" applyNumberFormat="1" applyFont="1" applyAlignment="1">
      <alignment horizontal="center" vertical="center" wrapText="1"/>
    </xf>
    <xf numFmtId="165" fontId="7" fillId="0" borderId="0" xfId="1" applyNumberFormat="1" applyFont="1" applyAlignment="1">
      <alignment horizontal="right" vertical="top" wrapText="1"/>
    </xf>
    <xf numFmtId="168" fontId="7" fillId="0" borderId="0" xfId="0" applyNumberFormat="1" applyFont="1" applyAlignment="1">
      <alignment vertical="top" wrapText="1"/>
    </xf>
    <xf numFmtId="165" fontId="13" fillId="6" borderId="1" xfId="1" applyNumberFormat="1" applyFont="1" applyFill="1" applyBorder="1" applyAlignment="1">
      <alignment vertical="center" wrapText="1"/>
    </xf>
    <xf numFmtId="165" fontId="7" fillId="0" borderId="0" xfId="1" applyNumberFormat="1" applyFont="1" applyAlignment="1">
      <alignment vertical="top" wrapText="1"/>
    </xf>
    <xf numFmtId="168" fontId="2" fillId="6" borderId="1" xfId="0" applyNumberFormat="1" applyFont="1" applyFill="1" applyBorder="1" applyAlignment="1">
      <alignment vertical="center"/>
    </xf>
    <xf numFmtId="168" fontId="7" fillId="0" borderId="0" xfId="0" applyNumberFormat="1" applyFont="1" applyAlignment="1">
      <alignment horizontal="center" vertical="center" wrapText="1"/>
    </xf>
    <xf numFmtId="164" fontId="7" fillId="0" borderId="0" xfId="1" applyFont="1" applyAlignment="1">
      <alignment vertical="top"/>
    </xf>
    <xf numFmtId="164" fontId="8" fillId="0" borderId="0" xfId="1" applyFont="1" applyAlignment="1">
      <alignment vertical="top"/>
    </xf>
    <xf numFmtId="168" fontId="7" fillId="0" borderId="0" xfId="0" applyNumberFormat="1" applyFont="1" applyAlignment="1">
      <alignment vertical="center"/>
    </xf>
    <xf numFmtId="165" fontId="7" fillId="0" borderId="0" xfId="1" applyNumberFormat="1" applyFont="1" applyAlignment="1">
      <alignment vertical="top"/>
    </xf>
    <xf numFmtId="164" fontId="7" fillId="0" borderId="0" xfId="1" applyFont="1" applyAlignment="1">
      <alignment horizontal="center" vertical="top"/>
    </xf>
    <xf numFmtId="0" fontId="7" fillId="0" borderId="0" xfId="0" applyFont="1" applyAlignment="1">
      <alignment vertical="top"/>
    </xf>
    <xf numFmtId="0" fontId="7" fillId="0" borderId="0" xfId="0" applyFont="1" applyAlignment="1">
      <alignment vertical="center"/>
    </xf>
    <xf numFmtId="0" fontId="6" fillId="0" borderId="0" xfId="0" applyFont="1" applyAlignment="1">
      <alignment horizontal="left" vertical="top" wrapText="1"/>
    </xf>
    <xf numFmtId="0" fontId="6" fillId="7" borderId="1" xfId="4" applyFont="1" applyFill="1" applyBorder="1" applyAlignment="1" applyProtection="1">
      <alignment horizontal="center" vertical="top" wrapText="1"/>
    </xf>
    <xf numFmtId="0" fontId="6" fillId="7" borderId="1" xfId="4" applyFont="1" applyFill="1" applyBorder="1" applyAlignment="1" applyProtection="1">
      <alignment vertical="center" wrapText="1"/>
    </xf>
    <xf numFmtId="0" fontId="7" fillId="0" borderId="1" xfId="0" applyFont="1" applyBorder="1" applyAlignment="1" applyProtection="1">
      <alignment horizontal="left" vertical="top" wrapText="1"/>
      <protection locked="0"/>
    </xf>
    <xf numFmtId="0" fontId="7" fillId="0" borderId="0" xfId="0" applyFont="1" applyAlignment="1">
      <alignment horizontal="center" vertical="top"/>
    </xf>
    <xf numFmtId="165" fontId="7" fillId="0" borderId="0" xfId="1" applyNumberFormat="1" applyFont="1" applyAlignment="1">
      <alignment vertical="center"/>
    </xf>
    <xf numFmtId="165" fontId="7" fillId="0" borderId="0" xfId="0" applyNumberFormat="1" applyFont="1" applyAlignment="1">
      <alignment vertical="center"/>
    </xf>
    <xf numFmtId="0" fontId="8" fillId="0" borderId="0" xfId="0" applyFont="1" applyAlignment="1">
      <alignment horizontal="center" vertical="center"/>
    </xf>
    <xf numFmtId="0" fontId="7" fillId="8" borderId="1" xfId="4" applyFont="1" applyFill="1" applyBorder="1" applyAlignment="1" applyProtection="1">
      <alignment horizontal="left" vertical="center" wrapText="1"/>
    </xf>
    <xf numFmtId="167" fontId="7" fillId="8" borderId="1" xfId="0" applyNumberFormat="1" applyFont="1" applyFill="1" applyBorder="1" applyAlignment="1" applyProtection="1">
      <alignment vertical="center"/>
      <protection locked="0"/>
    </xf>
    <xf numFmtId="0" fontId="7" fillId="8" borderId="1" xfId="0" applyFont="1" applyFill="1" applyBorder="1" applyAlignment="1">
      <alignment horizontal="center" vertical="center"/>
    </xf>
    <xf numFmtId="0" fontId="7" fillId="8" borderId="1" xfId="0" applyFont="1" applyFill="1" applyBorder="1" applyAlignment="1" applyProtection="1">
      <alignment horizontal="left" vertical="center" wrapText="1"/>
      <protection locked="0"/>
    </xf>
    <xf numFmtId="167" fontId="15" fillId="8" borderId="1" xfId="0" applyNumberFormat="1" applyFont="1" applyFill="1" applyBorder="1" applyAlignment="1" applyProtection="1">
      <alignment vertical="center" wrapText="1"/>
      <protection locked="0"/>
    </xf>
    <xf numFmtId="167" fontId="7" fillId="8" borderId="1" xfId="0" applyNumberFormat="1" applyFont="1" applyFill="1" applyBorder="1" applyAlignment="1" applyProtection="1">
      <alignment vertical="center" wrapText="1"/>
      <protection locked="0"/>
    </xf>
    <xf numFmtId="168" fontId="7" fillId="8" borderId="1" xfId="2" applyNumberFormat="1" applyFont="1" applyFill="1" applyBorder="1" applyAlignment="1" applyProtection="1">
      <alignment vertical="center"/>
      <protection locked="0"/>
    </xf>
    <xf numFmtId="167" fontId="7" fillId="8" borderId="1" xfId="0" applyNumberFormat="1" applyFont="1" applyFill="1" applyBorder="1" applyAlignment="1" applyProtection="1">
      <alignment horizontal="center" vertical="center"/>
      <protection locked="0"/>
    </xf>
    <xf numFmtId="0" fontId="7" fillId="8" borderId="1" xfId="0" applyFont="1" applyFill="1" applyBorder="1" applyAlignment="1">
      <alignment horizontal="center" vertical="center" wrapText="1"/>
    </xf>
    <xf numFmtId="167" fontId="7" fillId="0" borderId="1" xfId="0" applyNumberFormat="1" applyFont="1" applyBorder="1" applyAlignment="1" applyProtection="1">
      <alignment horizontal="center" vertical="center" wrapText="1"/>
      <protection locked="0"/>
    </xf>
    <xf numFmtId="0" fontId="7" fillId="0" borderId="1" xfId="4" applyFont="1" applyFill="1" applyBorder="1" applyAlignment="1" applyProtection="1">
      <alignment horizontal="justify" vertical="top" wrapText="1"/>
    </xf>
    <xf numFmtId="166" fontId="13" fillId="6" borderId="1" xfId="2" applyFont="1" applyFill="1" applyBorder="1" applyAlignment="1" applyProtection="1">
      <alignment vertical="center"/>
      <protection locked="0"/>
    </xf>
    <xf numFmtId="165" fontId="8" fillId="0" borderId="0" xfId="1" applyNumberFormat="1" applyFont="1" applyAlignment="1">
      <alignment vertical="top" wrapText="1"/>
    </xf>
    <xf numFmtId="166" fontId="7" fillId="8" borderId="1" xfId="2" applyFont="1" applyFill="1" applyBorder="1" applyAlignment="1">
      <alignment horizontal="right" vertical="center" wrapText="1"/>
    </xf>
    <xf numFmtId="0" fontId="6" fillId="0" borderId="0" xfId="0" applyFont="1" applyAlignment="1">
      <alignment horizontal="left" vertical="top"/>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3" borderId="2" xfId="5" applyFill="1" applyBorder="1" applyAlignment="1" applyProtection="1">
      <alignment horizontal="left" vertical="top" wrapText="1"/>
      <protection locked="0"/>
    </xf>
    <xf numFmtId="166" fontId="7" fillId="3" borderId="2" xfId="2" applyFont="1" applyFill="1" applyBorder="1" applyAlignment="1" applyProtection="1">
      <alignment horizontal="center" vertical="top" wrapText="1"/>
      <protection locked="0"/>
    </xf>
    <xf numFmtId="166" fontId="7" fillId="3" borderId="3" xfId="2" applyFont="1" applyFill="1" applyBorder="1" applyAlignment="1" applyProtection="1">
      <alignment horizontal="center" vertical="top" wrapText="1"/>
      <protection locked="0"/>
    </xf>
    <xf numFmtId="166" fontId="7" fillId="3" borderId="4" xfId="2" applyFont="1" applyFill="1" applyBorder="1" applyAlignment="1" applyProtection="1">
      <alignment horizontal="center" vertical="top" wrapText="1"/>
      <protection locked="0"/>
    </xf>
    <xf numFmtId="14" fontId="7" fillId="3" borderId="2" xfId="0" applyNumberFormat="1" applyFont="1" applyFill="1" applyBorder="1" applyAlignment="1" applyProtection="1">
      <alignment horizontal="left" vertical="top" wrapText="1"/>
      <protection locked="0"/>
    </xf>
    <xf numFmtId="14" fontId="7" fillId="3" borderId="3" xfId="0" applyNumberFormat="1" applyFont="1" applyFill="1" applyBorder="1" applyAlignment="1" applyProtection="1">
      <alignment horizontal="left" vertical="top" wrapText="1"/>
      <protection locked="0"/>
    </xf>
    <xf numFmtId="14" fontId="7" fillId="3" borderId="4" xfId="0" applyNumberFormat="1" applyFont="1" applyFill="1" applyBorder="1" applyAlignment="1" applyProtection="1">
      <alignment horizontal="left" vertical="top" wrapText="1"/>
      <protection locked="0"/>
    </xf>
    <xf numFmtId="0" fontId="6" fillId="0" borderId="11" xfId="0" applyFont="1" applyBorder="1" applyAlignment="1">
      <alignment horizontal="center" vertical="top" wrapText="1"/>
    </xf>
  </cellXfs>
  <cellStyles count="7">
    <cellStyle name="Énfasis1" xfId="4" builtinId="29"/>
    <cellStyle name="Hipervínculo" xfId="5" builtinId="8"/>
    <cellStyle name="Millares" xfId="1" builtinId="3"/>
    <cellStyle name="Moneda" xfId="2" builtinId="4"/>
    <cellStyle name="Normal" xfId="0" builtinId="0"/>
    <cellStyle name="Normal 2" xfId="6" xr:uid="{47164187-1CE6-460B-B88A-EB9C8A24E33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14</xdr:row>
          <xdr:rowOff>276225</xdr:rowOff>
        </xdr:from>
        <xdr:to>
          <xdr:col>1</xdr:col>
          <xdr:colOff>1457325</xdr:colOff>
          <xdr:row>16</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14</xdr:row>
          <xdr:rowOff>285750</xdr:rowOff>
        </xdr:from>
        <xdr:to>
          <xdr:col>1</xdr:col>
          <xdr:colOff>2838450</xdr:colOff>
          <xdr:row>16</xdr:row>
          <xdr:rowOff>9525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xdr:row>
          <xdr:rowOff>266700</xdr:rowOff>
        </xdr:from>
        <xdr:to>
          <xdr:col>4</xdr:col>
          <xdr:colOff>1219200</xdr:colOff>
          <xdr:row>16</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14</xdr:row>
          <xdr:rowOff>266700</xdr:rowOff>
        </xdr:from>
        <xdr:to>
          <xdr:col>5</xdr:col>
          <xdr:colOff>1114425</xdr:colOff>
          <xdr:row>15</xdr:row>
          <xdr:rowOff>333375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LIQ%20DE%20PRESUPUESTO%20DE%20GASTOS%20POR%20RUBRO%20PLAN%20DE%20CUENTAS%202024%20%20JD.xlsx" TargetMode="External"/><Relationship Id="rId2" Type="http://schemas.microsoft.com/office/2019/04/relationships/externalLinkLongPath" Target="https://capitalsaludesp-my.sharepoint.com/personal/profesional_planeacion3_capitalsalud_gov_co/Documents/Documentos/1.%20PLANEACION%20ESTRATEGICA%20Y%20FINANCIERA/1.%20Plan%20Anual%20de%20Adquisiciones/2024/LIQ%20DE%20PRESUPUESTO%20DE%20GASTOS%20POR%20RUBRO%20PLAN%20DE%20CUENTAS%202024%20%20JD.xlsx?E6CD338A" TargetMode="External"/><Relationship Id="rId1" Type="http://schemas.openxmlformats.org/officeDocument/2006/relationships/externalLinkPath" Target="file:///\\E6CD338A\LIQ%20DE%20PRESUPUESTO%20DE%20GASTOS%20POR%20RUBRO%20PLAN%20DE%20CUENTAS%202024%20%20J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PAA%20correciones%20DIreciones/PLAN-ANUAL-DE-ADQUISICIONES%20PROPUESTA%20DCM,2024.xlsx" TargetMode="External"/><Relationship Id="rId2" Type="http://schemas.microsoft.com/office/2019/04/relationships/externalLinkLongPath" Target="https://capitalsaludesp-my.sharepoint.com/personal/profesional_planeacion3_capitalsalud_gov_co/Documents/Documentos/1.%20PLANEACION%20ESTRATEGICA%20Y%20FINANCIERA/1.%20Plan%20Anual%20de%20Adquisiciones/2024/PAA%20correciones%20DIreciones/PLAN-ANUAL-DE-ADQUISICIONES%20PROPUESTA%20DCM,2024.xlsx?F0017889" TargetMode="External"/><Relationship Id="rId1" Type="http://schemas.openxmlformats.org/officeDocument/2006/relationships/externalLinkPath" Target="file:///\\F0017889\PLAN-ANUAL-DE-ADQUISICIONES%20PROPUESTA%20DC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rgeap\AppData\Local\Microsoft\Windows\INetCache\Content.Outlook\H5XIWSVF\3.%20PAA%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PTO 2024 GASTOS (2)"/>
      <sheetName val="PPTO 2024 GASTOS"/>
      <sheetName val="PPTO 2024 GASTOS (3)"/>
      <sheetName val="PPTO 2024 GASTOS (4)"/>
    </sheetNames>
    <sheetDataSet>
      <sheetData sheetId="0"/>
      <sheetData sheetId="1">
        <row r="205">
          <cell r="C205">
            <v>2441193000000</v>
          </cell>
        </row>
      </sheetData>
      <sheetData sheetId="2">
        <row r="29">
          <cell r="G29">
            <v>38885023990.854668</v>
          </cell>
          <cell r="H29">
            <v>38885023990.854668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O QUE PEDIMOS"/>
      <sheetName val="LO QUE NOS DIERON"/>
      <sheetName val="LA NUEVA DISTRIBUCIÓN"/>
    </sheetNames>
    <sheetDataSet>
      <sheetData sheetId="0"/>
      <sheetData sheetId="1"/>
      <sheetData sheetId="2">
        <row r="16">
          <cell r="I16">
            <v>3000617992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2022"/>
      <sheetName val="PAA 2023"/>
      <sheetName val="PAA 2023 (2)"/>
      <sheetName val="3. PAA 2023"/>
    </sheetNames>
    <definedNames>
      <definedName name="agregarfilas"/>
      <definedName name="agregarfilasNecAdi"/>
      <definedName name="elimfilas"/>
      <definedName name="elimfilasNecAdi"/>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apitalsalud.gov.co/3-1-plan-anual-de-adquisicion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3E0-3C0C-4017-9ABB-C5E779D560F1}">
  <dimension ref="A1:M150"/>
  <sheetViews>
    <sheetView showGridLines="0" tabSelected="1" topLeftCell="A48" zoomScale="90" zoomScaleNormal="90" workbookViewId="0">
      <selection activeCell="N50" sqref="N50"/>
    </sheetView>
  </sheetViews>
  <sheetFormatPr baseColWidth="10" defaultColWidth="17.5703125" defaultRowHeight="15" x14ac:dyDescent="0.25"/>
  <cols>
    <col min="1" max="1" width="15.5703125" style="92" customWidth="1"/>
    <col min="2" max="2" width="29.140625" style="92" customWidth="1"/>
    <col min="3" max="3" width="25.42578125" style="92" customWidth="1"/>
    <col min="4" max="4" width="12.7109375" style="93" customWidth="1"/>
    <col min="5" max="5" width="12.28515625" style="77" customWidth="1"/>
    <col min="6" max="6" width="11" style="12" customWidth="1"/>
    <col min="7" max="7" width="19.85546875" style="11" customWidth="1"/>
    <col min="8" max="8" width="23.7109375" style="11" customWidth="1"/>
    <col min="9" max="9" width="19.5703125" style="13" customWidth="1"/>
    <col min="10" max="10" width="26.28515625" style="93" customWidth="1"/>
    <col min="11" max="11" width="10.5703125" style="77" customWidth="1"/>
    <col min="12" max="12" width="11.5703125" style="77" customWidth="1"/>
    <col min="13" max="13" width="13.7109375" style="7" customWidth="1"/>
    <col min="14" max="212" width="11.42578125" style="8" customWidth="1"/>
    <col min="213" max="213" width="19.85546875" style="8" customWidth="1"/>
    <col min="214" max="214" width="62.7109375" style="8" customWidth="1"/>
    <col min="215" max="215" width="22.140625" style="8" customWidth="1"/>
    <col min="216" max="216" width="17.5703125" style="8"/>
    <col min="217" max="217" width="19.85546875" style="8" customWidth="1"/>
    <col min="218" max="218" width="46.42578125" style="8" customWidth="1"/>
    <col min="219" max="219" width="40.42578125" style="8" customWidth="1"/>
    <col min="220" max="220" width="13.140625" style="8" customWidth="1"/>
    <col min="221" max="221" width="13" style="8" customWidth="1"/>
    <col min="222" max="223" width="0" style="8" hidden="1" customWidth="1"/>
    <col min="224" max="224" width="18.42578125" style="8" customWidth="1"/>
    <col min="225" max="225" width="24.7109375" style="8" customWidth="1"/>
    <col min="226" max="227" width="0" style="8" hidden="1" customWidth="1"/>
    <col min="228" max="228" width="22.85546875" style="8" customWidth="1"/>
    <col min="229" max="230" width="17.7109375" style="8" customWidth="1"/>
    <col min="231" max="231" width="30.28515625" style="8" customWidth="1"/>
    <col min="232" max="232" width="17.5703125" style="8"/>
    <col min="233" max="468" width="11.42578125" style="8" customWidth="1"/>
    <col min="469" max="469" width="19.85546875" style="8" customWidth="1"/>
    <col min="470" max="470" width="62.7109375" style="8" customWidth="1"/>
    <col min="471" max="471" width="22.140625" style="8" customWidth="1"/>
    <col min="472" max="472" width="17.5703125" style="8"/>
    <col min="473" max="473" width="19.85546875" style="8" customWidth="1"/>
    <col min="474" max="474" width="46.42578125" style="8" customWidth="1"/>
    <col min="475" max="475" width="40.42578125" style="8" customWidth="1"/>
    <col min="476" max="476" width="13.140625" style="8" customWidth="1"/>
    <col min="477" max="477" width="13" style="8" customWidth="1"/>
    <col min="478" max="479" width="0" style="8" hidden="1" customWidth="1"/>
    <col min="480" max="480" width="18.42578125" style="8" customWidth="1"/>
    <col min="481" max="481" width="24.7109375" style="8" customWidth="1"/>
    <col min="482" max="483" width="0" style="8" hidden="1" customWidth="1"/>
    <col min="484" max="484" width="22.85546875" style="8" customWidth="1"/>
    <col min="485" max="486" width="17.7109375" style="8" customWidth="1"/>
    <col min="487" max="487" width="30.28515625" style="8" customWidth="1"/>
    <col min="488" max="488" width="17.5703125" style="8"/>
    <col min="489" max="724" width="11.42578125" style="8" customWidth="1"/>
    <col min="725" max="725" width="19.85546875" style="8" customWidth="1"/>
    <col min="726" max="726" width="62.7109375" style="8" customWidth="1"/>
    <col min="727" max="727" width="22.140625" style="8" customWidth="1"/>
    <col min="728" max="728" width="17.5703125" style="8"/>
    <col min="729" max="729" width="19.85546875" style="8" customWidth="1"/>
    <col min="730" max="730" width="46.42578125" style="8" customWidth="1"/>
    <col min="731" max="731" width="40.42578125" style="8" customWidth="1"/>
    <col min="732" max="732" width="13.140625" style="8" customWidth="1"/>
    <col min="733" max="733" width="13" style="8" customWidth="1"/>
    <col min="734" max="735" width="0" style="8" hidden="1" customWidth="1"/>
    <col min="736" max="736" width="18.42578125" style="8" customWidth="1"/>
    <col min="737" max="737" width="24.7109375" style="8" customWidth="1"/>
    <col min="738" max="739" width="0" style="8" hidden="1" customWidth="1"/>
    <col min="740" max="740" width="22.85546875" style="8" customWidth="1"/>
    <col min="741" max="742" width="17.7109375" style="8" customWidth="1"/>
    <col min="743" max="743" width="30.28515625" style="8" customWidth="1"/>
    <col min="744" max="744" width="17.5703125" style="8"/>
    <col min="745" max="980" width="11.42578125" style="8" customWidth="1"/>
    <col min="981" max="981" width="19.85546875" style="8" customWidth="1"/>
    <col min="982" max="982" width="62.7109375" style="8" customWidth="1"/>
    <col min="983" max="983" width="22.140625" style="8" customWidth="1"/>
    <col min="984" max="984" width="17.5703125" style="8"/>
    <col min="985" max="985" width="19.85546875" style="8" customWidth="1"/>
    <col min="986" max="986" width="46.42578125" style="8" customWidth="1"/>
    <col min="987" max="987" width="40.42578125" style="8" customWidth="1"/>
    <col min="988" max="988" width="13.140625" style="8" customWidth="1"/>
    <col min="989" max="989" width="13" style="8" customWidth="1"/>
    <col min="990" max="991" width="0" style="8" hidden="1" customWidth="1"/>
    <col min="992" max="992" width="18.42578125" style="8" customWidth="1"/>
    <col min="993" max="993" width="24.7109375" style="8" customWidth="1"/>
    <col min="994" max="995" width="0" style="8" hidden="1" customWidth="1"/>
    <col min="996" max="996" width="22.85546875" style="8" customWidth="1"/>
    <col min="997" max="998" width="17.7109375" style="8" customWidth="1"/>
    <col min="999" max="999" width="30.28515625" style="8" customWidth="1"/>
    <col min="1000" max="1000" width="17.5703125" style="8"/>
    <col min="1001" max="1236" width="11.42578125" style="8" customWidth="1"/>
    <col min="1237" max="1237" width="19.85546875" style="8" customWidth="1"/>
    <col min="1238" max="1238" width="62.7109375" style="8" customWidth="1"/>
    <col min="1239" max="1239" width="22.140625" style="8" customWidth="1"/>
    <col min="1240" max="1240" width="17.5703125" style="8"/>
    <col min="1241" max="1241" width="19.85546875" style="8" customWidth="1"/>
    <col min="1242" max="1242" width="46.42578125" style="8" customWidth="1"/>
    <col min="1243" max="1243" width="40.42578125" style="8" customWidth="1"/>
    <col min="1244" max="1244" width="13.140625" style="8" customWidth="1"/>
    <col min="1245" max="1245" width="13" style="8" customWidth="1"/>
    <col min="1246" max="1247" width="0" style="8" hidden="1" customWidth="1"/>
    <col min="1248" max="1248" width="18.42578125" style="8" customWidth="1"/>
    <col min="1249" max="1249" width="24.7109375" style="8" customWidth="1"/>
    <col min="1250" max="1251" width="0" style="8" hidden="1" customWidth="1"/>
    <col min="1252" max="1252" width="22.85546875" style="8" customWidth="1"/>
    <col min="1253" max="1254" width="17.7109375" style="8" customWidth="1"/>
    <col min="1255" max="1255" width="30.28515625" style="8" customWidth="1"/>
    <col min="1256" max="1256" width="17.5703125" style="8"/>
    <col min="1257" max="1492" width="11.42578125" style="8" customWidth="1"/>
    <col min="1493" max="1493" width="19.85546875" style="8" customWidth="1"/>
    <col min="1494" max="1494" width="62.7109375" style="8" customWidth="1"/>
    <col min="1495" max="1495" width="22.140625" style="8" customWidth="1"/>
    <col min="1496" max="1496" width="17.5703125" style="8"/>
    <col min="1497" max="1497" width="19.85546875" style="8" customWidth="1"/>
    <col min="1498" max="1498" width="46.42578125" style="8" customWidth="1"/>
    <col min="1499" max="1499" width="40.42578125" style="8" customWidth="1"/>
    <col min="1500" max="1500" width="13.140625" style="8" customWidth="1"/>
    <col min="1501" max="1501" width="13" style="8" customWidth="1"/>
    <col min="1502" max="1503" width="0" style="8" hidden="1" customWidth="1"/>
    <col min="1504" max="1504" width="18.42578125" style="8" customWidth="1"/>
    <col min="1505" max="1505" width="24.7109375" style="8" customWidth="1"/>
    <col min="1506" max="1507" width="0" style="8" hidden="1" customWidth="1"/>
    <col min="1508" max="1508" width="22.85546875" style="8" customWidth="1"/>
    <col min="1509" max="1510" width="17.7109375" style="8" customWidth="1"/>
    <col min="1511" max="1511" width="30.28515625" style="8" customWidth="1"/>
    <col min="1512" max="1512" width="17.5703125" style="8"/>
    <col min="1513" max="1748" width="11.42578125" style="8" customWidth="1"/>
    <col min="1749" max="1749" width="19.85546875" style="8" customWidth="1"/>
    <col min="1750" max="1750" width="62.7109375" style="8" customWidth="1"/>
    <col min="1751" max="1751" width="22.140625" style="8" customWidth="1"/>
    <col min="1752" max="1752" width="17.5703125" style="8"/>
    <col min="1753" max="1753" width="19.85546875" style="8" customWidth="1"/>
    <col min="1754" max="1754" width="46.42578125" style="8" customWidth="1"/>
    <col min="1755" max="1755" width="40.42578125" style="8" customWidth="1"/>
    <col min="1756" max="1756" width="13.140625" style="8" customWidth="1"/>
    <col min="1757" max="1757" width="13" style="8" customWidth="1"/>
    <col min="1758" max="1759" width="0" style="8" hidden="1" customWidth="1"/>
    <col min="1760" max="1760" width="18.42578125" style="8" customWidth="1"/>
    <col min="1761" max="1761" width="24.7109375" style="8" customWidth="1"/>
    <col min="1762" max="1763" width="0" style="8" hidden="1" customWidth="1"/>
    <col min="1764" max="1764" width="22.85546875" style="8" customWidth="1"/>
    <col min="1765" max="1766" width="17.7109375" style="8" customWidth="1"/>
    <col min="1767" max="1767" width="30.28515625" style="8" customWidth="1"/>
    <col min="1768" max="1768" width="17.5703125" style="8"/>
    <col min="1769" max="2004" width="11.42578125" style="8" customWidth="1"/>
    <col min="2005" max="2005" width="19.85546875" style="8" customWidth="1"/>
    <col min="2006" max="2006" width="62.7109375" style="8" customWidth="1"/>
    <col min="2007" max="2007" width="22.140625" style="8" customWidth="1"/>
    <col min="2008" max="2008" width="17.5703125" style="8"/>
    <col min="2009" max="2009" width="19.85546875" style="8" customWidth="1"/>
    <col min="2010" max="2010" width="46.42578125" style="8" customWidth="1"/>
    <col min="2011" max="2011" width="40.42578125" style="8" customWidth="1"/>
    <col min="2012" max="2012" width="13.140625" style="8" customWidth="1"/>
    <col min="2013" max="2013" width="13" style="8" customWidth="1"/>
    <col min="2014" max="2015" width="0" style="8" hidden="1" customWidth="1"/>
    <col min="2016" max="2016" width="18.42578125" style="8" customWidth="1"/>
    <col min="2017" max="2017" width="24.7109375" style="8" customWidth="1"/>
    <col min="2018" max="2019" width="0" style="8" hidden="1" customWidth="1"/>
    <col min="2020" max="2020" width="22.85546875" style="8" customWidth="1"/>
    <col min="2021" max="2022" width="17.7109375" style="8" customWidth="1"/>
    <col min="2023" max="2023" width="30.28515625" style="8" customWidth="1"/>
    <col min="2024" max="2024" width="17.5703125" style="8"/>
    <col min="2025" max="2260" width="11.42578125" style="8" customWidth="1"/>
    <col min="2261" max="2261" width="19.85546875" style="8" customWidth="1"/>
    <col min="2262" max="2262" width="62.7109375" style="8" customWidth="1"/>
    <col min="2263" max="2263" width="22.140625" style="8" customWidth="1"/>
    <col min="2264" max="2264" width="17.5703125" style="8"/>
    <col min="2265" max="2265" width="19.85546875" style="8" customWidth="1"/>
    <col min="2266" max="2266" width="46.42578125" style="8" customWidth="1"/>
    <col min="2267" max="2267" width="40.42578125" style="8" customWidth="1"/>
    <col min="2268" max="2268" width="13.140625" style="8" customWidth="1"/>
    <col min="2269" max="2269" width="13" style="8" customWidth="1"/>
    <col min="2270" max="2271" width="0" style="8" hidden="1" customWidth="1"/>
    <col min="2272" max="2272" width="18.42578125" style="8" customWidth="1"/>
    <col min="2273" max="2273" width="24.7109375" style="8" customWidth="1"/>
    <col min="2274" max="2275" width="0" style="8" hidden="1" customWidth="1"/>
    <col min="2276" max="2276" width="22.85546875" style="8" customWidth="1"/>
    <col min="2277" max="2278" width="17.7109375" style="8" customWidth="1"/>
    <col min="2279" max="2279" width="30.28515625" style="8" customWidth="1"/>
    <col min="2280" max="2280" width="17.5703125" style="8"/>
    <col min="2281" max="2516" width="11.42578125" style="8" customWidth="1"/>
    <col min="2517" max="2517" width="19.85546875" style="8" customWidth="1"/>
    <col min="2518" max="2518" width="62.7109375" style="8" customWidth="1"/>
    <col min="2519" max="2519" width="22.140625" style="8" customWidth="1"/>
    <col min="2520" max="2520" width="17.5703125" style="8"/>
    <col min="2521" max="2521" width="19.85546875" style="8" customWidth="1"/>
    <col min="2522" max="2522" width="46.42578125" style="8" customWidth="1"/>
    <col min="2523" max="2523" width="40.42578125" style="8" customWidth="1"/>
    <col min="2524" max="2524" width="13.140625" style="8" customWidth="1"/>
    <col min="2525" max="2525" width="13" style="8" customWidth="1"/>
    <col min="2526" max="2527" width="0" style="8" hidden="1" customWidth="1"/>
    <col min="2528" max="2528" width="18.42578125" style="8" customWidth="1"/>
    <col min="2529" max="2529" width="24.7109375" style="8" customWidth="1"/>
    <col min="2530" max="2531" width="0" style="8" hidden="1" customWidth="1"/>
    <col min="2532" max="2532" width="22.85546875" style="8" customWidth="1"/>
    <col min="2533" max="2534" width="17.7109375" style="8" customWidth="1"/>
    <col min="2535" max="2535" width="30.28515625" style="8" customWidth="1"/>
    <col min="2536" max="2536" width="17.5703125" style="8"/>
    <col min="2537" max="2772" width="11.42578125" style="8" customWidth="1"/>
    <col min="2773" max="2773" width="19.85546875" style="8" customWidth="1"/>
    <col min="2774" max="2774" width="62.7109375" style="8" customWidth="1"/>
    <col min="2775" max="2775" width="22.140625" style="8" customWidth="1"/>
    <col min="2776" max="2776" width="17.5703125" style="8"/>
    <col min="2777" max="2777" width="19.85546875" style="8" customWidth="1"/>
    <col min="2778" max="2778" width="46.42578125" style="8" customWidth="1"/>
    <col min="2779" max="2779" width="40.42578125" style="8" customWidth="1"/>
    <col min="2780" max="2780" width="13.140625" style="8" customWidth="1"/>
    <col min="2781" max="2781" width="13" style="8" customWidth="1"/>
    <col min="2782" max="2783" width="0" style="8" hidden="1" customWidth="1"/>
    <col min="2784" max="2784" width="18.42578125" style="8" customWidth="1"/>
    <col min="2785" max="2785" width="24.7109375" style="8" customWidth="1"/>
    <col min="2786" max="2787" width="0" style="8" hidden="1" customWidth="1"/>
    <col min="2788" max="2788" width="22.85546875" style="8" customWidth="1"/>
    <col min="2789" max="2790" width="17.7109375" style="8" customWidth="1"/>
    <col min="2791" max="2791" width="30.28515625" style="8" customWidth="1"/>
    <col min="2792" max="2792" width="17.5703125" style="8"/>
    <col min="2793" max="3028" width="11.42578125" style="8" customWidth="1"/>
    <col min="3029" max="3029" width="19.85546875" style="8" customWidth="1"/>
    <col min="3030" max="3030" width="62.7109375" style="8" customWidth="1"/>
    <col min="3031" max="3031" width="22.140625" style="8" customWidth="1"/>
    <col min="3032" max="3032" width="17.5703125" style="8"/>
    <col min="3033" max="3033" width="19.85546875" style="8" customWidth="1"/>
    <col min="3034" max="3034" width="46.42578125" style="8" customWidth="1"/>
    <col min="3035" max="3035" width="40.42578125" style="8" customWidth="1"/>
    <col min="3036" max="3036" width="13.140625" style="8" customWidth="1"/>
    <col min="3037" max="3037" width="13" style="8" customWidth="1"/>
    <col min="3038" max="3039" width="0" style="8" hidden="1" customWidth="1"/>
    <col min="3040" max="3040" width="18.42578125" style="8" customWidth="1"/>
    <col min="3041" max="3041" width="24.7109375" style="8" customWidth="1"/>
    <col min="3042" max="3043" width="0" style="8" hidden="1" customWidth="1"/>
    <col min="3044" max="3044" width="22.85546875" style="8" customWidth="1"/>
    <col min="3045" max="3046" width="17.7109375" style="8" customWidth="1"/>
    <col min="3047" max="3047" width="30.28515625" style="8" customWidth="1"/>
    <col min="3048" max="3048" width="17.5703125" style="8"/>
    <col min="3049" max="3284" width="11.42578125" style="8" customWidth="1"/>
    <col min="3285" max="3285" width="19.85546875" style="8" customWidth="1"/>
    <col min="3286" max="3286" width="62.7109375" style="8" customWidth="1"/>
    <col min="3287" max="3287" width="22.140625" style="8" customWidth="1"/>
    <col min="3288" max="3288" width="17.5703125" style="8"/>
    <col min="3289" max="3289" width="19.85546875" style="8" customWidth="1"/>
    <col min="3290" max="3290" width="46.42578125" style="8" customWidth="1"/>
    <col min="3291" max="3291" width="40.42578125" style="8" customWidth="1"/>
    <col min="3292" max="3292" width="13.140625" style="8" customWidth="1"/>
    <col min="3293" max="3293" width="13" style="8" customWidth="1"/>
    <col min="3294" max="3295" width="0" style="8" hidden="1" customWidth="1"/>
    <col min="3296" max="3296" width="18.42578125" style="8" customWidth="1"/>
    <col min="3297" max="3297" width="24.7109375" style="8" customWidth="1"/>
    <col min="3298" max="3299" width="0" style="8" hidden="1" customWidth="1"/>
    <col min="3300" max="3300" width="22.85546875" style="8" customWidth="1"/>
    <col min="3301" max="3302" width="17.7109375" style="8" customWidth="1"/>
    <col min="3303" max="3303" width="30.28515625" style="8" customWidth="1"/>
    <col min="3304" max="3304" width="17.5703125" style="8"/>
    <col min="3305" max="3540" width="11.42578125" style="8" customWidth="1"/>
    <col min="3541" max="3541" width="19.85546875" style="8" customWidth="1"/>
    <col min="3542" max="3542" width="62.7109375" style="8" customWidth="1"/>
    <col min="3543" max="3543" width="22.140625" style="8" customWidth="1"/>
    <col min="3544" max="3544" width="17.5703125" style="8"/>
    <col min="3545" max="3545" width="19.85546875" style="8" customWidth="1"/>
    <col min="3546" max="3546" width="46.42578125" style="8" customWidth="1"/>
    <col min="3547" max="3547" width="40.42578125" style="8" customWidth="1"/>
    <col min="3548" max="3548" width="13.140625" style="8" customWidth="1"/>
    <col min="3549" max="3549" width="13" style="8" customWidth="1"/>
    <col min="3550" max="3551" width="0" style="8" hidden="1" customWidth="1"/>
    <col min="3552" max="3552" width="18.42578125" style="8" customWidth="1"/>
    <col min="3553" max="3553" width="24.7109375" style="8" customWidth="1"/>
    <col min="3554" max="3555" width="0" style="8" hidden="1" customWidth="1"/>
    <col min="3556" max="3556" width="22.85546875" style="8" customWidth="1"/>
    <col min="3557" max="3558" width="17.7109375" style="8" customWidth="1"/>
    <col min="3559" max="3559" width="30.28515625" style="8" customWidth="1"/>
    <col min="3560" max="3560" width="17.5703125" style="8"/>
    <col min="3561" max="3796" width="11.42578125" style="8" customWidth="1"/>
    <col min="3797" max="3797" width="19.85546875" style="8" customWidth="1"/>
    <col min="3798" max="3798" width="62.7109375" style="8" customWidth="1"/>
    <col min="3799" max="3799" width="22.140625" style="8" customWidth="1"/>
    <col min="3800" max="3800" width="17.5703125" style="8"/>
    <col min="3801" max="3801" width="19.85546875" style="8" customWidth="1"/>
    <col min="3802" max="3802" width="46.42578125" style="8" customWidth="1"/>
    <col min="3803" max="3803" width="40.42578125" style="8" customWidth="1"/>
    <col min="3804" max="3804" width="13.140625" style="8" customWidth="1"/>
    <col min="3805" max="3805" width="13" style="8" customWidth="1"/>
    <col min="3806" max="3807" width="0" style="8" hidden="1" customWidth="1"/>
    <col min="3808" max="3808" width="18.42578125" style="8" customWidth="1"/>
    <col min="3809" max="3809" width="24.7109375" style="8" customWidth="1"/>
    <col min="3810" max="3811" width="0" style="8" hidden="1" customWidth="1"/>
    <col min="3812" max="3812" width="22.85546875" style="8" customWidth="1"/>
    <col min="3813" max="3814" width="17.7109375" style="8" customWidth="1"/>
    <col min="3815" max="3815" width="30.28515625" style="8" customWidth="1"/>
    <col min="3816" max="3816" width="17.5703125" style="8"/>
    <col min="3817" max="4052" width="11.42578125" style="8" customWidth="1"/>
    <col min="4053" max="4053" width="19.85546875" style="8" customWidth="1"/>
    <col min="4054" max="4054" width="62.7109375" style="8" customWidth="1"/>
    <col min="4055" max="4055" width="22.140625" style="8" customWidth="1"/>
    <col min="4056" max="4056" width="17.5703125" style="8"/>
    <col min="4057" max="4057" width="19.85546875" style="8" customWidth="1"/>
    <col min="4058" max="4058" width="46.42578125" style="8" customWidth="1"/>
    <col min="4059" max="4059" width="40.42578125" style="8" customWidth="1"/>
    <col min="4060" max="4060" width="13.140625" style="8" customWidth="1"/>
    <col min="4061" max="4061" width="13" style="8" customWidth="1"/>
    <col min="4062" max="4063" width="0" style="8" hidden="1" customWidth="1"/>
    <col min="4064" max="4064" width="18.42578125" style="8" customWidth="1"/>
    <col min="4065" max="4065" width="24.7109375" style="8" customWidth="1"/>
    <col min="4066" max="4067" width="0" style="8" hidden="1" customWidth="1"/>
    <col min="4068" max="4068" width="22.85546875" style="8" customWidth="1"/>
    <col min="4069" max="4070" width="17.7109375" style="8" customWidth="1"/>
    <col min="4071" max="4071" width="30.28515625" style="8" customWidth="1"/>
    <col min="4072" max="4072" width="17.5703125" style="8"/>
    <col min="4073" max="4308" width="11.42578125" style="8" customWidth="1"/>
    <col min="4309" max="4309" width="19.85546875" style="8" customWidth="1"/>
    <col min="4310" max="4310" width="62.7109375" style="8" customWidth="1"/>
    <col min="4311" max="4311" width="22.140625" style="8" customWidth="1"/>
    <col min="4312" max="4312" width="17.5703125" style="8"/>
    <col min="4313" max="4313" width="19.85546875" style="8" customWidth="1"/>
    <col min="4314" max="4314" width="46.42578125" style="8" customWidth="1"/>
    <col min="4315" max="4315" width="40.42578125" style="8" customWidth="1"/>
    <col min="4316" max="4316" width="13.140625" style="8" customWidth="1"/>
    <col min="4317" max="4317" width="13" style="8" customWidth="1"/>
    <col min="4318" max="4319" width="0" style="8" hidden="1" customWidth="1"/>
    <col min="4320" max="4320" width="18.42578125" style="8" customWidth="1"/>
    <col min="4321" max="4321" width="24.7109375" style="8" customWidth="1"/>
    <col min="4322" max="4323" width="0" style="8" hidden="1" customWidth="1"/>
    <col min="4324" max="4324" width="22.85546875" style="8" customWidth="1"/>
    <col min="4325" max="4326" width="17.7109375" style="8" customWidth="1"/>
    <col min="4327" max="4327" width="30.28515625" style="8" customWidth="1"/>
    <col min="4328" max="4328" width="17.5703125" style="8"/>
    <col min="4329" max="4564" width="11.42578125" style="8" customWidth="1"/>
    <col min="4565" max="4565" width="19.85546875" style="8" customWidth="1"/>
    <col min="4566" max="4566" width="62.7109375" style="8" customWidth="1"/>
    <col min="4567" max="4567" width="22.140625" style="8" customWidth="1"/>
    <col min="4568" max="4568" width="17.5703125" style="8"/>
    <col min="4569" max="4569" width="19.85546875" style="8" customWidth="1"/>
    <col min="4570" max="4570" width="46.42578125" style="8" customWidth="1"/>
    <col min="4571" max="4571" width="40.42578125" style="8" customWidth="1"/>
    <col min="4572" max="4572" width="13.140625" style="8" customWidth="1"/>
    <col min="4573" max="4573" width="13" style="8" customWidth="1"/>
    <col min="4574" max="4575" width="0" style="8" hidden="1" customWidth="1"/>
    <col min="4576" max="4576" width="18.42578125" style="8" customWidth="1"/>
    <col min="4577" max="4577" width="24.7109375" style="8" customWidth="1"/>
    <col min="4578" max="4579" width="0" style="8" hidden="1" customWidth="1"/>
    <col min="4580" max="4580" width="22.85546875" style="8" customWidth="1"/>
    <col min="4581" max="4582" width="17.7109375" style="8" customWidth="1"/>
    <col min="4583" max="4583" width="30.28515625" style="8" customWidth="1"/>
    <col min="4584" max="4584" width="17.5703125" style="8"/>
    <col min="4585" max="4820" width="11.42578125" style="8" customWidth="1"/>
    <col min="4821" max="4821" width="19.85546875" style="8" customWidth="1"/>
    <col min="4822" max="4822" width="62.7109375" style="8" customWidth="1"/>
    <col min="4823" max="4823" width="22.140625" style="8" customWidth="1"/>
    <col min="4824" max="4824" width="17.5703125" style="8"/>
    <col min="4825" max="4825" width="19.85546875" style="8" customWidth="1"/>
    <col min="4826" max="4826" width="46.42578125" style="8" customWidth="1"/>
    <col min="4827" max="4827" width="40.42578125" style="8" customWidth="1"/>
    <col min="4828" max="4828" width="13.140625" style="8" customWidth="1"/>
    <col min="4829" max="4829" width="13" style="8" customWidth="1"/>
    <col min="4830" max="4831" width="0" style="8" hidden="1" customWidth="1"/>
    <col min="4832" max="4832" width="18.42578125" style="8" customWidth="1"/>
    <col min="4833" max="4833" width="24.7109375" style="8" customWidth="1"/>
    <col min="4834" max="4835" width="0" style="8" hidden="1" customWidth="1"/>
    <col min="4836" max="4836" width="22.85546875" style="8" customWidth="1"/>
    <col min="4837" max="4838" width="17.7109375" style="8" customWidth="1"/>
    <col min="4839" max="4839" width="30.28515625" style="8" customWidth="1"/>
    <col min="4840" max="4840" width="17.5703125" style="8"/>
    <col min="4841" max="5076" width="11.42578125" style="8" customWidth="1"/>
    <col min="5077" max="5077" width="19.85546875" style="8" customWidth="1"/>
    <col min="5078" max="5078" width="62.7109375" style="8" customWidth="1"/>
    <col min="5079" max="5079" width="22.140625" style="8" customWidth="1"/>
    <col min="5080" max="5080" width="17.5703125" style="8"/>
    <col min="5081" max="5081" width="19.85546875" style="8" customWidth="1"/>
    <col min="5082" max="5082" width="46.42578125" style="8" customWidth="1"/>
    <col min="5083" max="5083" width="40.42578125" style="8" customWidth="1"/>
    <col min="5084" max="5084" width="13.140625" style="8" customWidth="1"/>
    <col min="5085" max="5085" width="13" style="8" customWidth="1"/>
    <col min="5086" max="5087" width="0" style="8" hidden="1" customWidth="1"/>
    <col min="5088" max="5088" width="18.42578125" style="8" customWidth="1"/>
    <col min="5089" max="5089" width="24.7109375" style="8" customWidth="1"/>
    <col min="5090" max="5091" width="0" style="8" hidden="1" customWidth="1"/>
    <col min="5092" max="5092" width="22.85546875" style="8" customWidth="1"/>
    <col min="5093" max="5094" width="17.7109375" style="8" customWidth="1"/>
    <col min="5095" max="5095" width="30.28515625" style="8" customWidth="1"/>
    <col min="5096" max="5096" width="17.5703125" style="8"/>
    <col min="5097" max="5332" width="11.42578125" style="8" customWidth="1"/>
    <col min="5333" max="5333" width="19.85546875" style="8" customWidth="1"/>
    <col min="5334" max="5334" width="62.7109375" style="8" customWidth="1"/>
    <col min="5335" max="5335" width="22.140625" style="8" customWidth="1"/>
    <col min="5336" max="5336" width="17.5703125" style="8"/>
    <col min="5337" max="5337" width="19.85546875" style="8" customWidth="1"/>
    <col min="5338" max="5338" width="46.42578125" style="8" customWidth="1"/>
    <col min="5339" max="5339" width="40.42578125" style="8" customWidth="1"/>
    <col min="5340" max="5340" width="13.140625" style="8" customWidth="1"/>
    <col min="5341" max="5341" width="13" style="8" customWidth="1"/>
    <col min="5342" max="5343" width="0" style="8" hidden="1" customWidth="1"/>
    <col min="5344" max="5344" width="18.42578125" style="8" customWidth="1"/>
    <col min="5345" max="5345" width="24.7109375" style="8" customWidth="1"/>
    <col min="5346" max="5347" width="0" style="8" hidden="1" customWidth="1"/>
    <col min="5348" max="5348" width="22.85546875" style="8" customWidth="1"/>
    <col min="5349" max="5350" width="17.7109375" style="8" customWidth="1"/>
    <col min="5351" max="5351" width="30.28515625" style="8" customWidth="1"/>
    <col min="5352" max="5352" width="17.5703125" style="8"/>
    <col min="5353" max="5588" width="11.42578125" style="8" customWidth="1"/>
    <col min="5589" max="5589" width="19.85546875" style="8" customWidth="1"/>
    <col min="5590" max="5590" width="62.7109375" style="8" customWidth="1"/>
    <col min="5591" max="5591" width="22.140625" style="8" customWidth="1"/>
    <col min="5592" max="5592" width="17.5703125" style="8"/>
    <col min="5593" max="5593" width="19.85546875" style="8" customWidth="1"/>
    <col min="5594" max="5594" width="46.42578125" style="8" customWidth="1"/>
    <col min="5595" max="5595" width="40.42578125" style="8" customWidth="1"/>
    <col min="5596" max="5596" width="13.140625" style="8" customWidth="1"/>
    <col min="5597" max="5597" width="13" style="8" customWidth="1"/>
    <col min="5598" max="5599" width="0" style="8" hidden="1" customWidth="1"/>
    <col min="5600" max="5600" width="18.42578125" style="8" customWidth="1"/>
    <col min="5601" max="5601" width="24.7109375" style="8" customWidth="1"/>
    <col min="5602" max="5603" width="0" style="8" hidden="1" customWidth="1"/>
    <col min="5604" max="5604" width="22.85546875" style="8" customWidth="1"/>
    <col min="5605" max="5606" width="17.7109375" style="8" customWidth="1"/>
    <col min="5607" max="5607" width="30.28515625" style="8" customWidth="1"/>
    <col min="5608" max="5608" width="17.5703125" style="8"/>
    <col min="5609" max="5844" width="11.42578125" style="8" customWidth="1"/>
    <col min="5845" max="5845" width="19.85546875" style="8" customWidth="1"/>
    <col min="5846" max="5846" width="62.7109375" style="8" customWidth="1"/>
    <col min="5847" max="5847" width="22.140625" style="8" customWidth="1"/>
    <col min="5848" max="5848" width="17.5703125" style="8"/>
    <col min="5849" max="5849" width="19.85546875" style="8" customWidth="1"/>
    <col min="5850" max="5850" width="46.42578125" style="8" customWidth="1"/>
    <col min="5851" max="5851" width="40.42578125" style="8" customWidth="1"/>
    <col min="5852" max="5852" width="13.140625" style="8" customWidth="1"/>
    <col min="5853" max="5853" width="13" style="8" customWidth="1"/>
    <col min="5854" max="5855" width="0" style="8" hidden="1" customWidth="1"/>
    <col min="5856" max="5856" width="18.42578125" style="8" customWidth="1"/>
    <col min="5857" max="5857" width="24.7109375" style="8" customWidth="1"/>
    <col min="5858" max="5859" width="0" style="8" hidden="1" customWidth="1"/>
    <col min="5860" max="5860" width="22.85546875" style="8" customWidth="1"/>
    <col min="5861" max="5862" width="17.7109375" style="8" customWidth="1"/>
    <col min="5863" max="5863" width="30.28515625" style="8" customWidth="1"/>
    <col min="5864" max="5864" width="17.5703125" style="8"/>
    <col min="5865" max="6100" width="11.42578125" style="8" customWidth="1"/>
    <col min="6101" max="6101" width="19.85546875" style="8" customWidth="1"/>
    <col min="6102" max="6102" width="62.7109375" style="8" customWidth="1"/>
    <col min="6103" max="6103" width="22.140625" style="8" customWidth="1"/>
    <col min="6104" max="6104" width="17.5703125" style="8"/>
    <col min="6105" max="6105" width="19.85546875" style="8" customWidth="1"/>
    <col min="6106" max="6106" width="46.42578125" style="8" customWidth="1"/>
    <col min="6107" max="6107" width="40.42578125" style="8" customWidth="1"/>
    <col min="6108" max="6108" width="13.140625" style="8" customWidth="1"/>
    <col min="6109" max="6109" width="13" style="8" customWidth="1"/>
    <col min="6110" max="6111" width="0" style="8" hidden="1" customWidth="1"/>
    <col min="6112" max="6112" width="18.42578125" style="8" customWidth="1"/>
    <col min="6113" max="6113" width="24.7109375" style="8" customWidth="1"/>
    <col min="6114" max="6115" width="0" style="8" hidden="1" customWidth="1"/>
    <col min="6116" max="6116" width="22.85546875" style="8" customWidth="1"/>
    <col min="6117" max="6118" width="17.7109375" style="8" customWidth="1"/>
    <col min="6119" max="6119" width="30.28515625" style="8" customWidth="1"/>
    <col min="6120" max="6120" width="17.5703125" style="8"/>
    <col min="6121" max="6356" width="11.42578125" style="8" customWidth="1"/>
    <col min="6357" max="6357" width="19.85546875" style="8" customWidth="1"/>
    <col min="6358" max="6358" width="62.7109375" style="8" customWidth="1"/>
    <col min="6359" max="6359" width="22.140625" style="8" customWidth="1"/>
    <col min="6360" max="6360" width="17.5703125" style="8"/>
    <col min="6361" max="6361" width="19.85546875" style="8" customWidth="1"/>
    <col min="6362" max="6362" width="46.42578125" style="8" customWidth="1"/>
    <col min="6363" max="6363" width="40.42578125" style="8" customWidth="1"/>
    <col min="6364" max="6364" width="13.140625" style="8" customWidth="1"/>
    <col min="6365" max="6365" width="13" style="8" customWidth="1"/>
    <col min="6366" max="6367" width="0" style="8" hidden="1" customWidth="1"/>
    <col min="6368" max="6368" width="18.42578125" style="8" customWidth="1"/>
    <col min="6369" max="6369" width="24.7109375" style="8" customWidth="1"/>
    <col min="6370" max="6371" width="0" style="8" hidden="1" customWidth="1"/>
    <col min="6372" max="6372" width="22.85546875" style="8" customWidth="1"/>
    <col min="6373" max="6374" width="17.7109375" style="8" customWidth="1"/>
    <col min="6375" max="6375" width="30.28515625" style="8" customWidth="1"/>
    <col min="6376" max="6376" width="17.5703125" style="8"/>
    <col min="6377" max="6612" width="11.42578125" style="8" customWidth="1"/>
    <col min="6613" max="6613" width="19.85546875" style="8" customWidth="1"/>
    <col min="6614" max="6614" width="62.7109375" style="8" customWidth="1"/>
    <col min="6615" max="6615" width="22.140625" style="8" customWidth="1"/>
    <col min="6616" max="6616" width="17.5703125" style="8"/>
    <col min="6617" max="6617" width="19.85546875" style="8" customWidth="1"/>
    <col min="6618" max="6618" width="46.42578125" style="8" customWidth="1"/>
    <col min="6619" max="6619" width="40.42578125" style="8" customWidth="1"/>
    <col min="6620" max="6620" width="13.140625" style="8" customWidth="1"/>
    <col min="6621" max="6621" width="13" style="8" customWidth="1"/>
    <col min="6622" max="6623" width="0" style="8" hidden="1" customWidth="1"/>
    <col min="6624" max="6624" width="18.42578125" style="8" customWidth="1"/>
    <col min="6625" max="6625" width="24.7109375" style="8" customWidth="1"/>
    <col min="6626" max="6627" width="0" style="8" hidden="1" customWidth="1"/>
    <col min="6628" max="6628" width="22.85546875" style="8" customWidth="1"/>
    <col min="6629" max="6630" width="17.7109375" style="8" customWidth="1"/>
    <col min="6631" max="6631" width="30.28515625" style="8" customWidth="1"/>
    <col min="6632" max="6632" width="17.5703125" style="8"/>
    <col min="6633" max="6868" width="11.42578125" style="8" customWidth="1"/>
    <col min="6869" max="6869" width="19.85546875" style="8" customWidth="1"/>
    <col min="6870" max="6870" width="62.7109375" style="8" customWidth="1"/>
    <col min="6871" max="6871" width="22.140625" style="8" customWidth="1"/>
    <col min="6872" max="6872" width="17.5703125" style="8"/>
    <col min="6873" max="6873" width="19.85546875" style="8" customWidth="1"/>
    <col min="6874" max="6874" width="46.42578125" style="8" customWidth="1"/>
    <col min="6875" max="6875" width="40.42578125" style="8" customWidth="1"/>
    <col min="6876" max="6876" width="13.140625" style="8" customWidth="1"/>
    <col min="6877" max="6877" width="13" style="8" customWidth="1"/>
    <col min="6878" max="6879" width="0" style="8" hidden="1" customWidth="1"/>
    <col min="6880" max="6880" width="18.42578125" style="8" customWidth="1"/>
    <col min="6881" max="6881" width="24.7109375" style="8" customWidth="1"/>
    <col min="6882" max="6883" width="0" style="8" hidden="1" customWidth="1"/>
    <col min="6884" max="6884" width="22.85546875" style="8" customWidth="1"/>
    <col min="6885" max="6886" width="17.7109375" style="8" customWidth="1"/>
    <col min="6887" max="6887" width="30.28515625" style="8" customWidth="1"/>
    <col min="6888" max="6888" width="17.5703125" style="8"/>
    <col min="6889" max="7124" width="11.42578125" style="8" customWidth="1"/>
    <col min="7125" max="7125" width="19.85546875" style="8" customWidth="1"/>
    <col min="7126" max="7126" width="62.7109375" style="8" customWidth="1"/>
    <col min="7127" max="7127" width="22.140625" style="8" customWidth="1"/>
    <col min="7128" max="7128" width="17.5703125" style="8"/>
    <col min="7129" max="7129" width="19.85546875" style="8" customWidth="1"/>
    <col min="7130" max="7130" width="46.42578125" style="8" customWidth="1"/>
    <col min="7131" max="7131" width="40.42578125" style="8" customWidth="1"/>
    <col min="7132" max="7132" width="13.140625" style="8" customWidth="1"/>
    <col min="7133" max="7133" width="13" style="8" customWidth="1"/>
    <col min="7134" max="7135" width="0" style="8" hidden="1" customWidth="1"/>
    <col min="7136" max="7136" width="18.42578125" style="8" customWidth="1"/>
    <col min="7137" max="7137" width="24.7109375" style="8" customWidth="1"/>
    <col min="7138" max="7139" width="0" style="8" hidden="1" customWidth="1"/>
    <col min="7140" max="7140" width="22.85546875" style="8" customWidth="1"/>
    <col min="7141" max="7142" width="17.7109375" style="8" customWidth="1"/>
    <col min="7143" max="7143" width="30.28515625" style="8" customWidth="1"/>
    <col min="7144" max="7144" width="17.5703125" style="8"/>
    <col min="7145" max="7380" width="11.42578125" style="8" customWidth="1"/>
    <col min="7381" max="7381" width="19.85546875" style="8" customWidth="1"/>
    <col min="7382" max="7382" width="62.7109375" style="8" customWidth="1"/>
    <col min="7383" max="7383" width="22.140625" style="8" customWidth="1"/>
    <col min="7384" max="7384" width="17.5703125" style="8"/>
    <col min="7385" max="7385" width="19.85546875" style="8" customWidth="1"/>
    <col min="7386" max="7386" width="46.42578125" style="8" customWidth="1"/>
    <col min="7387" max="7387" width="40.42578125" style="8" customWidth="1"/>
    <col min="7388" max="7388" width="13.140625" style="8" customWidth="1"/>
    <col min="7389" max="7389" width="13" style="8" customWidth="1"/>
    <col min="7390" max="7391" width="0" style="8" hidden="1" customWidth="1"/>
    <col min="7392" max="7392" width="18.42578125" style="8" customWidth="1"/>
    <col min="7393" max="7393" width="24.7109375" style="8" customWidth="1"/>
    <col min="7394" max="7395" width="0" style="8" hidden="1" customWidth="1"/>
    <col min="7396" max="7396" width="22.85546875" style="8" customWidth="1"/>
    <col min="7397" max="7398" width="17.7109375" style="8" customWidth="1"/>
    <col min="7399" max="7399" width="30.28515625" style="8" customWidth="1"/>
    <col min="7400" max="7400" width="17.5703125" style="8"/>
    <col min="7401" max="7636" width="11.42578125" style="8" customWidth="1"/>
    <col min="7637" max="7637" width="19.85546875" style="8" customWidth="1"/>
    <col min="7638" max="7638" width="62.7109375" style="8" customWidth="1"/>
    <col min="7639" max="7639" width="22.140625" style="8" customWidth="1"/>
    <col min="7640" max="7640" width="17.5703125" style="8"/>
    <col min="7641" max="7641" width="19.85546875" style="8" customWidth="1"/>
    <col min="7642" max="7642" width="46.42578125" style="8" customWidth="1"/>
    <col min="7643" max="7643" width="40.42578125" style="8" customWidth="1"/>
    <col min="7644" max="7644" width="13.140625" style="8" customWidth="1"/>
    <col min="7645" max="7645" width="13" style="8" customWidth="1"/>
    <col min="7646" max="7647" width="0" style="8" hidden="1" customWidth="1"/>
    <col min="7648" max="7648" width="18.42578125" style="8" customWidth="1"/>
    <col min="7649" max="7649" width="24.7109375" style="8" customWidth="1"/>
    <col min="7650" max="7651" width="0" style="8" hidden="1" customWidth="1"/>
    <col min="7652" max="7652" width="22.85546875" style="8" customWidth="1"/>
    <col min="7653" max="7654" width="17.7109375" style="8" customWidth="1"/>
    <col min="7655" max="7655" width="30.28515625" style="8" customWidth="1"/>
    <col min="7656" max="7656" width="17.5703125" style="8"/>
    <col min="7657" max="7892" width="11.42578125" style="8" customWidth="1"/>
    <col min="7893" max="7893" width="19.85546875" style="8" customWidth="1"/>
    <col min="7894" max="7894" width="62.7109375" style="8" customWidth="1"/>
    <col min="7895" max="7895" width="22.140625" style="8" customWidth="1"/>
    <col min="7896" max="7896" width="17.5703125" style="8"/>
    <col min="7897" max="7897" width="19.85546875" style="8" customWidth="1"/>
    <col min="7898" max="7898" width="46.42578125" style="8" customWidth="1"/>
    <col min="7899" max="7899" width="40.42578125" style="8" customWidth="1"/>
    <col min="7900" max="7900" width="13.140625" style="8" customWidth="1"/>
    <col min="7901" max="7901" width="13" style="8" customWidth="1"/>
    <col min="7902" max="7903" width="0" style="8" hidden="1" customWidth="1"/>
    <col min="7904" max="7904" width="18.42578125" style="8" customWidth="1"/>
    <col min="7905" max="7905" width="24.7109375" style="8" customWidth="1"/>
    <col min="7906" max="7907" width="0" style="8" hidden="1" customWidth="1"/>
    <col min="7908" max="7908" width="22.85546875" style="8" customWidth="1"/>
    <col min="7909" max="7910" width="17.7109375" style="8" customWidth="1"/>
    <col min="7911" max="7911" width="30.28515625" style="8" customWidth="1"/>
    <col min="7912" max="7912" width="17.5703125" style="8"/>
    <col min="7913" max="8148" width="11.42578125" style="8" customWidth="1"/>
    <col min="8149" max="8149" width="19.85546875" style="8" customWidth="1"/>
    <col min="8150" max="8150" width="62.7109375" style="8" customWidth="1"/>
    <col min="8151" max="8151" width="22.140625" style="8" customWidth="1"/>
    <col min="8152" max="8152" width="17.5703125" style="8"/>
    <col min="8153" max="8153" width="19.85546875" style="8" customWidth="1"/>
    <col min="8154" max="8154" width="46.42578125" style="8" customWidth="1"/>
    <col min="8155" max="8155" width="40.42578125" style="8" customWidth="1"/>
    <col min="8156" max="8156" width="13.140625" style="8" customWidth="1"/>
    <col min="8157" max="8157" width="13" style="8" customWidth="1"/>
    <col min="8158" max="8159" width="0" style="8" hidden="1" customWidth="1"/>
    <col min="8160" max="8160" width="18.42578125" style="8" customWidth="1"/>
    <col min="8161" max="8161" width="24.7109375" style="8" customWidth="1"/>
    <col min="8162" max="8163" width="0" style="8" hidden="1" customWidth="1"/>
    <col min="8164" max="8164" width="22.85546875" style="8" customWidth="1"/>
    <col min="8165" max="8166" width="17.7109375" style="8" customWidth="1"/>
    <col min="8167" max="8167" width="30.28515625" style="8" customWidth="1"/>
    <col min="8168" max="8168" width="17.5703125" style="8"/>
    <col min="8169" max="8404" width="11.42578125" style="8" customWidth="1"/>
    <col min="8405" max="8405" width="19.85546875" style="8" customWidth="1"/>
    <col min="8406" max="8406" width="62.7109375" style="8" customWidth="1"/>
    <col min="8407" max="8407" width="22.140625" style="8" customWidth="1"/>
    <col min="8408" max="8408" width="17.5703125" style="8"/>
    <col min="8409" max="8409" width="19.85546875" style="8" customWidth="1"/>
    <col min="8410" max="8410" width="46.42578125" style="8" customWidth="1"/>
    <col min="8411" max="8411" width="40.42578125" style="8" customWidth="1"/>
    <col min="8412" max="8412" width="13.140625" style="8" customWidth="1"/>
    <col min="8413" max="8413" width="13" style="8" customWidth="1"/>
    <col min="8414" max="8415" width="0" style="8" hidden="1" customWidth="1"/>
    <col min="8416" max="8416" width="18.42578125" style="8" customWidth="1"/>
    <col min="8417" max="8417" width="24.7109375" style="8" customWidth="1"/>
    <col min="8418" max="8419" width="0" style="8" hidden="1" customWidth="1"/>
    <col min="8420" max="8420" width="22.85546875" style="8" customWidth="1"/>
    <col min="8421" max="8422" width="17.7109375" style="8" customWidth="1"/>
    <col min="8423" max="8423" width="30.28515625" style="8" customWidth="1"/>
    <col min="8424" max="8424" width="17.5703125" style="8"/>
    <col min="8425" max="8660" width="11.42578125" style="8" customWidth="1"/>
    <col min="8661" max="8661" width="19.85546875" style="8" customWidth="1"/>
    <col min="8662" max="8662" width="62.7109375" style="8" customWidth="1"/>
    <col min="8663" max="8663" width="22.140625" style="8" customWidth="1"/>
    <col min="8664" max="8664" width="17.5703125" style="8"/>
    <col min="8665" max="8665" width="19.85546875" style="8" customWidth="1"/>
    <col min="8666" max="8666" width="46.42578125" style="8" customWidth="1"/>
    <col min="8667" max="8667" width="40.42578125" style="8" customWidth="1"/>
    <col min="8668" max="8668" width="13.140625" style="8" customWidth="1"/>
    <col min="8669" max="8669" width="13" style="8" customWidth="1"/>
    <col min="8670" max="8671" width="0" style="8" hidden="1" customWidth="1"/>
    <col min="8672" max="8672" width="18.42578125" style="8" customWidth="1"/>
    <col min="8673" max="8673" width="24.7109375" style="8" customWidth="1"/>
    <col min="8674" max="8675" width="0" style="8" hidden="1" customWidth="1"/>
    <col min="8676" max="8676" width="22.85546875" style="8" customWidth="1"/>
    <col min="8677" max="8678" width="17.7109375" style="8" customWidth="1"/>
    <col min="8679" max="8679" width="30.28515625" style="8" customWidth="1"/>
    <col min="8680" max="8680" width="17.5703125" style="8"/>
    <col min="8681" max="8916" width="11.42578125" style="8" customWidth="1"/>
    <col min="8917" max="8917" width="19.85546875" style="8" customWidth="1"/>
    <col min="8918" max="8918" width="62.7109375" style="8" customWidth="1"/>
    <col min="8919" max="8919" width="22.140625" style="8" customWidth="1"/>
    <col min="8920" max="8920" width="17.5703125" style="8"/>
    <col min="8921" max="8921" width="19.85546875" style="8" customWidth="1"/>
    <col min="8922" max="8922" width="46.42578125" style="8" customWidth="1"/>
    <col min="8923" max="8923" width="40.42578125" style="8" customWidth="1"/>
    <col min="8924" max="8924" width="13.140625" style="8" customWidth="1"/>
    <col min="8925" max="8925" width="13" style="8" customWidth="1"/>
    <col min="8926" max="8927" width="0" style="8" hidden="1" customWidth="1"/>
    <col min="8928" max="8928" width="18.42578125" style="8" customWidth="1"/>
    <col min="8929" max="8929" width="24.7109375" style="8" customWidth="1"/>
    <col min="8930" max="8931" width="0" style="8" hidden="1" customWidth="1"/>
    <col min="8932" max="8932" width="22.85546875" style="8" customWidth="1"/>
    <col min="8933" max="8934" width="17.7109375" style="8" customWidth="1"/>
    <col min="8935" max="8935" width="30.28515625" style="8" customWidth="1"/>
    <col min="8936" max="8936" width="17.5703125" style="8"/>
    <col min="8937" max="9172" width="11.42578125" style="8" customWidth="1"/>
    <col min="9173" max="9173" width="19.85546875" style="8" customWidth="1"/>
    <col min="9174" max="9174" width="62.7109375" style="8" customWidth="1"/>
    <col min="9175" max="9175" width="22.140625" style="8" customWidth="1"/>
    <col min="9176" max="9176" width="17.5703125" style="8"/>
    <col min="9177" max="9177" width="19.85546875" style="8" customWidth="1"/>
    <col min="9178" max="9178" width="46.42578125" style="8" customWidth="1"/>
    <col min="9179" max="9179" width="40.42578125" style="8" customWidth="1"/>
    <col min="9180" max="9180" width="13.140625" style="8" customWidth="1"/>
    <col min="9181" max="9181" width="13" style="8" customWidth="1"/>
    <col min="9182" max="9183" width="0" style="8" hidden="1" customWidth="1"/>
    <col min="9184" max="9184" width="18.42578125" style="8" customWidth="1"/>
    <col min="9185" max="9185" width="24.7109375" style="8" customWidth="1"/>
    <col min="9186" max="9187" width="0" style="8" hidden="1" customWidth="1"/>
    <col min="9188" max="9188" width="22.85546875" style="8" customWidth="1"/>
    <col min="9189" max="9190" width="17.7109375" style="8" customWidth="1"/>
    <col min="9191" max="9191" width="30.28515625" style="8" customWidth="1"/>
    <col min="9192" max="9192" width="17.5703125" style="8"/>
    <col min="9193" max="9428" width="11.42578125" style="8" customWidth="1"/>
    <col min="9429" max="9429" width="19.85546875" style="8" customWidth="1"/>
    <col min="9430" max="9430" width="62.7109375" style="8" customWidth="1"/>
    <col min="9431" max="9431" width="22.140625" style="8" customWidth="1"/>
    <col min="9432" max="9432" width="17.5703125" style="8"/>
    <col min="9433" max="9433" width="19.85546875" style="8" customWidth="1"/>
    <col min="9434" max="9434" width="46.42578125" style="8" customWidth="1"/>
    <col min="9435" max="9435" width="40.42578125" style="8" customWidth="1"/>
    <col min="9436" max="9436" width="13.140625" style="8" customWidth="1"/>
    <col min="9437" max="9437" width="13" style="8" customWidth="1"/>
    <col min="9438" max="9439" width="0" style="8" hidden="1" customWidth="1"/>
    <col min="9440" max="9440" width="18.42578125" style="8" customWidth="1"/>
    <col min="9441" max="9441" width="24.7109375" style="8" customWidth="1"/>
    <col min="9442" max="9443" width="0" style="8" hidden="1" customWidth="1"/>
    <col min="9444" max="9444" width="22.85546875" style="8" customWidth="1"/>
    <col min="9445" max="9446" width="17.7109375" style="8" customWidth="1"/>
    <col min="9447" max="9447" width="30.28515625" style="8" customWidth="1"/>
    <col min="9448" max="9448" width="17.5703125" style="8"/>
    <col min="9449" max="9684" width="11.42578125" style="8" customWidth="1"/>
    <col min="9685" max="9685" width="19.85546875" style="8" customWidth="1"/>
    <col min="9686" max="9686" width="62.7109375" style="8" customWidth="1"/>
    <col min="9687" max="9687" width="22.140625" style="8" customWidth="1"/>
    <col min="9688" max="9688" width="17.5703125" style="8"/>
    <col min="9689" max="9689" width="19.85546875" style="8" customWidth="1"/>
    <col min="9690" max="9690" width="46.42578125" style="8" customWidth="1"/>
    <col min="9691" max="9691" width="40.42578125" style="8" customWidth="1"/>
    <col min="9692" max="9692" width="13.140625" style="8" customWidth="1"/>
    <col min="9693" max="9693" width="13" style="8" customWidth="1"/>
    <col min="9694" max="9695" width="0" style="8" hidden="1" customWidth="1"/>
    <col min="9696" max="9696" width="18.42578125" style="8" customWidth="1"/>
    <col min="9697" max="9697" width="24.7109375" style="8" customWidth="1"/>
    <col min="9698" max="9699" width="0" style="8" hidden="1" customWidth="1"/>
    <col min="9700" max="9700" width="22.85546875" style="8" customWidth="1"/>
    <col min="9701" max="9702" width="17.7109375" style="8" customWidth="1"/>
    <col min="9703" max="9703" width="30.28515625" style="8" customWidth="1"/>
    <col min="9704" max="9704" width="17.5703125" style="8"/>
    <col min="9705" max="9940" width="11.42578125" style="8" customWidth="1"/>
    <col min="9941" max="9941" width="19.85546875" style="8" customWidth="1"/>
    <col min="9942" max="9942" width="62.7109375" style="8" customWidth="1"/>
    <col min="9943" max="9943" width="22.140625" style="8" customWidth="1"/>
    <col min="9944" max="9944" width="17.5703125" style="8"/>
    <col min="9945" max="9945" width="19.85546875" style="8" customWidth="1"/>
    <col min="9946" max="9946" width="46.42578125" style="8" customWidth="1"/>
    <col min="9947" max="9947" width="40.42578125" style="8" customWidth="1"/>
    <col min="9948" max="9948" width="13.140625" style="8" customWidth="1"/>
    <col min="9949" max="9949" width="13" style="8" customWidth="1"/>
    <col min="9950" max="9951" width="0" style="8" hidden="1" customWidth="1"/>
    <col min="9952" max="9952" width="18.42578125" style="8" customWidth="1"/>
    <col min="9953" max="9953" width="24.7109375" style="8" customWidth="1"/>
    <col min="9954" max="9955" width="0" style="8" hidden="1" customWidth="1"/>
    <col min="9956" max="9956" width="22.85546875" style="8" customWidth="1"/>
    <col min="9957" max="9958" width="17.7109375" style="8" customWidth="1"/>
    <col min="9959" max="9959" width="30.28515625" style="8" customWidth="1"/>
    <col min="9960" max="9960" width="17.5703125" style="8"/>
    <col min="9961" max="10196" width="11.42578125" style="8" customWidth="1"/>
    <col min="10197" max="10197" width="19.85546875" style="8" customWidth="1"/>
    <col min="10198" max="10198" width="62.7109375" style="8" customWidth="1"/>
    <col min="10199" max="10199" width="22.140625" style="8" customWidth="1"/>
    <col min="10200" max="10200" width="17.5703125" style="8"/>
    <col min="10201" max="10201" width="19.85546875" style="8" customWidth="1"/>
    <col min="10202" max="10202" width="46.42578125" style="8" customWidth="1"/>
    <col min="10203" max="10203" width="40.42578125" style="8" customWidth="1"/>
    <col min="10204" max="10204" width="13.140625" style="8" customWidth="1"/>
    <col min="10205" max="10205" width="13" style="8" customWidth="1"/>
    <col min="10206" max="10207" width="0" style="8" hidden="1" customWidth="1"/>
    <col min="10208" max="10208" width="18.42578125" style="8" customWidth="1"/>
    <col min="10209" max="10209" width="24.7109375" style="8" customWidth="1"/>
    <col min="10210" max="10211" width="0" style="8" hidden="1" customWidth="1"/>
    <col min="10212" max="10212" width="22.85546875" style="8" customWidth="1"/>
    <col min="10213" max="10214" width="17.7109375" style="8" customWidth="1"/>
    <col min="10215" max="10215" width="30.28515625" style="8" customWidth="1"/>
    <col min="10216" max="10216" width="17.5703125" style="8"/>
    <col min="10217" max="10452" width="11.42578125" style="8" customWidth="1"/>
    <col min="10453" max="10453" width="19.85546875" style="8" customWidth="1"/>
    <col min="10454" max="10454" width="62.7109375" style="8" customWidth="1"/>
    <col min="10455" max="10455" width="22.140625" style="8" customWidth="1"/>
    <col min="10456" max="10456" width="17.5703125" style="8"/>
    <col min="10457" max="10457" width="19.85546875" style="8" customWidth="1"/>
    <col min="10458" max="10458" width="46.42578125" style="8" customWidth="1"/>
    <col min="10459" max="10459" width="40.42578125" style="8" customWidth="1"/>
    <col min="10460" max="10460" width="13.140625" style="8" customWidth="1"/>
    <col min="10461" max="10461" width="13" style="8" customWidth="1"/>
    <col min="10462" max="10463" width="0" style="8" hidden="1" customWidth="1"/>
    <col min="10464" max="10464" width="18.42578125" style="8" customWidth="1"/>
    <col min="10465" max="10465" width="24.7109375" style="8" customWidth="1"/>
    <col min="10466" max="10467" width="0" style="8" hidden="1" customWidth="1"/>
    <col min="10468" max="10468" width="22.85546875" style="8" customWidth="1"/>
    <col min="10469" max="10470" width="17.7109375" style="8" customWidth="1"/>
    <col min="10471" max="10471" width="30.28515625" style="8" customWidth="1"/>
    <col min="10472" max="10472" width="17.5703125" style="8"/>
    <col min="10473" max="10708" width="11.42578125" style="8" customWidth="1"/>
    <col min="10709" max="10709" width="19.85546875" style="8" customWidth="1"/>
    <col min="10710" max="10710" width="62.7109375" style="8" customWidth="1"/>
    <col min="10711" max="10711" width="22.140625" style="8" customWidth="1"/>
    <col min="10712" max="10712" width="17.5703125" style="8"/>
    <col min="10713" max="10713" width="19.85546875" style="8" customWidth="1"/>
    <col min="10714" max="10714" width="46.42578125" style="8" customWidth="1"/>
    <col min="10715" max="10715" width="40.42578125" style="8" customWidth="1"/>
    <col min="10716" max="10716" width="13.140625" style="8" customWidth="1"/>
    <col min="10717" max="10717" width="13" style="8" customWidth="1"/>
    <col min="10718" max="10719" width="0" style="8" hidden="1" customWidth="1"/>
    <col min="10720" max="10720" width="18.42578125" style="8" customWidth="1"/>
    <col min="10721" max="10721" width="24.7109375" style="8" customWidth="1"/>
    <col min="10722" max="10723" width="0" style="8" hidden="1" customWidth="1"/>
    <col min="10724" max="10724" width="22.85546875" style="8" customWidth="1"/>
    <col min="10725" max="10726" width="17.7109375" style="8" customWidth="1"/>
    <col min="10727" max="10727" width="30.28515625" style="8" customWidth="1"/>
    <col min="10728" max="10728" width="17.5703125" style="8"/>
    <col min="10729" max="10964" width="11.42578125" style="8" customWidth="1"/>
    <col min="10965" max="10965" width="19.85546875" style="8" customWidth="1"/>
    <col min="10966" max="10966" width="62.7109375" style="8" customWidth="1"/>
    <col min="10967" max="10967" width="22.140625" style="8" customWidth="1"/>
    <col min="10968" max="10968" width="17.5703125" style="8"/>
    <col min="10969" max="10969" width="19.85546875" style="8" customWidth="1"/>
    <col min="10970" max="10970" width="46.42578125" style="8" customWidth="1"/>
    <col min="10971" max="10971" width="40.42578125" style="8" customWidth="1"/>
    <col min="10972" max="10972" width="13.140625" style="8" customWidth="1"/>
    <col min="10973" max="10973" width="13" style="8" customWidth="1"/>
    <col min="10974" max="10975" width="0" style="8" hidden="1" customWidth="1"/>
    <col min="10976" max="10976" width="18.42578125" style="8" customWidth="1"/>
    <col min="10977" max="10977" width="24.7109375" style="8" customWidth="1"/>
    <col min="10978" max="10979" width="0" style="8" hidden="1" customWidth="1"/>
    <col min="10980" max="10980" width="22.85546875" style="8" customWidth="1"/>
    <col min="10981" max="10982" width="17.7109375" style="8" customWidth="1"/>
    <col min="10983" max="10983" width="30.28515625" style="8" customWidth="1"/>
    <col min="10984" max="10984" width="17.5703125" style="8"/>
    <col min="10985" max="11220" width="11.42578125" style="8" customWidth="1"/>
    <col min="11221" max="11221" width="19.85546875" style="8" customWidth="1"/>
    <col min="11222" max="11222" width="62.7109375" style="8" customWidth="1"/>
    <col min="11223" max="11223" width="22.140625" style="8" customWidth="1"/>
    <col min="11224" max="11224" width="17.5703125" style="8"/>
    <col min="11225" max="11225" width="19.85546875" style="8" customWidth="1"/>
    <col min="11226" max="11226" width="46.42578125" style="8" customWidth="1"/>
    <col min="11227" max="11227" width="40.42578125" style="8" customWidth="1"/>
    <col min="11228" max="11228" width="13.140625" style="8" customWidth="1"/>
    <col min="11229" max="11229" width="13" style="8" customWidth="1"/>
    <col min="11230" max="11231" width="0" style="8" hidden="1" customWidth="1"/>
    <col min="11232" max="11232" width="18.42578125" style="8" customWidth="1"/>
    <col min="11233" max="11233" width="24.7109375" style="8" customWidth="1"/>
    <col min="11234" max="11235" width="0" style="8" hidden="1" customWidth="1"/>
    <col min="11236" max="11236" width="22.85546875" style="8" customWidth="1"/>
    <col min="11237" max="11238" width="17.7109375" style="8" customWidth="1"/>
    <col min="11239" max="11239" width="30.28515625" style="8" customWidth="1"/>
    <col min="11240" max="11240" width="17.5703125" style="8"/>
    <col min="11241" max="11476" width="11.42578125" style="8" customWidth="1"/>
    <col min="11477" max="11477" width="19.85546875" style="8" customWidth="1"/>
    <col min="11478" max="11478" width="62.7109375" style="8" customWidth="1"/>
    <col min="11479" max="11479" width="22.140625" style="8" customWidth="1"/>
    <col min="11480" max="11480" width="17.5703125" style="8"/>
    <col min="11481" max="11481" width="19.85546875" style="8" customWidth="1"/>
    <col min="11482" max="11482" width="46.42578125" style="8" customWidth="1"/>
    <col min="11483" max="11483" width="40.42578125" style="8" customWidth="1"/>
    <col min="11484" max="11484" width="13.140625" style="8" customWidth="1"/>
    <col min="11485" max="11485" width="13" style="8" customWidth="1"/>
    <col min="11486" max="11487" width="0" style="8" hidden="1" customWidth="1"/>
    <col min="11488" max="11488" width="18.42578125" style="8" customWidth="1"/>
    <col min="11489" max="11489" width="24.7109375" style="8" customWidth="1"/>
    <col min="11490" max="11491" width="0" style="8" hidden="1" customWidth="1"/>
    <col min="11492" max="11492" width="22.85546875" style="8" customWidth="1"/>
    <col min="11493" max="11494" width="17.7109375" style="8" customWidth="1"/>
    <col min="11495" max="11495" width="30.28515625" style="8" customWidth="1"/>
    <col min="11496" max="11496" width="17.5703125" style="8"/>
    <col min="11497" max="11732" width="11.42578125" style="8" customWidth="1"/>
    <col min="11733" max="11733" width="19.85546875" style="8" customWidth="1"/>
    <col min="11734" max="11734" width="62.7109375" style="8" customWidth="1"/>
    <col min="11735" max="11735" width="22.140625" style="8" customWidth="1"/>
    <col min="11736" max="11736" width="17.5703125" style="8"/>
    <col min="11737" max="11737" width="19.85546875" style="8" customWidth="1"/>
    <col min="11738" max="11738" width="46.42578125" style="8" customWidth="1"/>
    <col min="11739" max="11739" width="40.42578125" style="8" customWidth="1"/>
    <col min="11740" max="11740" width="13.140625" style="8" customWidth="1"/>
    <col min="11741" max="11741" width="13" style="8" customWidth="1"/>
    <col min="11742" max="11743" width="0" style="8" hidden="1" customWidth="1"/>
    <col min="11744" max="11744" width="18.42578125" style="8" customWidth="1"/>
    <col min="11745" max="11745" width="24.7109375" style="8" customWidth="1"/>
    <col min="11746" max="11747" width="0" style="8" hidden="1" customWidth="1"/>
    <col min="11748" max="11748" width="22.85546875" style="8" customWidth="1"/>
    <col min="11749" max="11750" width="17.7109375" style="8" customWidth="1"/>
    <col min="11751" max="11751" width="30.28515625" style="8" customWidth="1"/>
    <col min="11752" max="11752" width="17.5703125" style="8"/>
    <col min="11753" max="11988" width="11.42578125" style="8" customWidth="1"/>
    <col min="11989" max="11989" width="19.85546875" style="8" customWidth="1"/>
    <col min="11990" max="11990" width="62.7109375" style="8" customWidth="1"/>
    <col min="11991" max="11991" width="22.140625" style="8" customWidth="1"/>
    <col min="11992" max="11992" width="17.5703125" style="8"/>
    <col min="11993" max="11993" width="19.85546875" style="8" customWidth="1"/>
    <col min="11994" max="11994" width="46.42578125" style="8" customWidth="1"/>
    <col min="11995" max="11995" width="40.42578125" style="8" customWidth="1"/>
    <col min="11996" max="11996" width="13.140625" style="8" customWidth="1"/>
    <col min="11997" max="11997" width="13" style="8" customWidth="1"/>
    <col min="11998" max="11999" width="0" style="8" hidden="1" customWidth="1"/>
    <col min="12000" max="12000" width="18.42578125" style="8" customWidth="1"/>
    <col min="12001" max="12001" width="24.7109375" style="8" customWidth="1"/>
    <col min="12002" max="12003" width="0" style="8" hidden="1" customWidth="1"/>
    <col min="12004" max="12004" width="22.85546875" style="8" customWidth="1"/>
    <col min="12005" max="12006" width="17.7109375" style="8" customWidth="1"/>
    <col min="12007" max="12007" width="30.28515625" style="8" customWidth="1"/>
    <col min="12008" max="12008" width="17.5703125" style="8"/>
    <col min="12009" max="12244" width="11.42578125" style="8" customWidth="1"/>
    <col min="12245" max="12245" width="19.85546875" style="8" customWidth="1"/>
    <col min="12246" max="12246" width="62.7109375" style="8" customWidth="1"/>
    <col min="12247" max="12247" width="22.140625" style="8" customWidth="1"/>
    <col min="12248" max="12248" width="17.5703125" style="8"/>
    <col min="12249" max="12249" width="19.85546875" style="8" customWidth="1"/>
    <col min="12250" max="12250" width="46.42578125" style="8" customWidth="1"/>
    <col min="12251" max="12251" width="40.42578125" style="8" customWidth="1"/>
    <col min="12252" max="12252" width="13.140625" style="8" customWidth="1"/>
    <col min="12253" max="12253" width="13" style="8" customWidth="1"/>
    <col min="12254" max="12255" width="0" style="8" hidden="1" customWidth="1"/>
    <col min="12256" max="12256" width="18.42578125" style="8" customWidth="1"/>
    <col min="12257" max="12257" width="24.7109375" style="8" customWidth="1"/>
    <col min="12258" max="12259" width="0" style="8" hidden="1" customWidth="1"/>
    <col min="12260" max="12260" width="22.85546875" style="8" customWidth="1"/>
    <col min="12261" max="12262" width="17.7109375" style="8" customWidth="1"/>
    <col min="12263" max="12263" width="30.28515625" style="8" customWidth="1"/>
    <col min="12264" max="12264" width="17.5703125" style="8"/>
    <col min="12265" max="12500" width="11.42578125" style="8" customWidth="1"/>
    <col min="12501" max="12501" width="19.85546875" style="8" customWidth="1"/>
    <col min="12502" max="12502" width="62.7109375" style="8" customWidth="1"/>
    <col min="12503" max="12503" width="22.140625" style="8" customWidth="1"/>
    <col min="12504" max="12504" width="17.5703125" style="8"/>
    <col min="12505" max="12505" width="19.85546875" style="8" customWidth="1"/>
    <col min="12506" max="12506" width="46.42578125" style="8" customWidth="1"/>
    <col min="12507" max="12507" width="40.42578125" style="8" customWidth="1"/>
    <col min="12508" max="12508" width="13.140625" style="8" customWidth="1"/>
    <col min="12509" max="12509" width="13" style="8" customWidth="1"/>
    <col min="12510" max="12511" width="0" style="8" hidden="1" customWidth="1"/>
    <col min="12512" max="12512" width="18.42578125" style="8" customWidth="1"/>
    <col min="12513" max="12513" width="24.7109375" style="8" customWidth="1"/>
    <col min="12514" max="12515" width="0" style="8" hidden="1" customWidth="1"/>
    <col min="12516" max="12516" width="22.85546875" style="8" customWidth="1"/>
    <col min="12517" max="12518" width="17.7109375" style="8" customWidth="1"/>
    <col min="12519" max="12519" width="30.28515625" style="8" customWidth="1"/>
    <col min="12520" max="12520" width="17.5703125" style="8"/>
    <col min="12521" max="12756" width="11.42578125" style="8" customWidth="1"/>
    <col min="12757" max="12757" width="19.85546875" style="8" customWidth="1"/>
    <col min="12758" max="12758" width="62.7109375" style="8" customWidth="1"/>
    <col min="12759" max="12759" width="22.140625" style="8" customWidth="1"/>
    <col min="12760" max="12760" width="17.5703125" style="8"/>
    <col min="12761" max="12761" width="19.85546875" style="8" customWidth="1"/>
    <col min="12762" max="12762" width="46.42578125" style="8" customWidth="1"/>
    <col min="12763" max="12763" width="40.42578125" style="8" customWidth="1"/>
    <col min="12764" max="12764" width="13.140625" style="8" customWidth="1"/>
    <col min="12765" max="12765" width="13" style="8" customWidth="1"/>
    <col min="12766" max="12767" width="0" style="8" hidden="1" customWidth="1"/>
    <col min="12768" max="12768" width="18.42578125" style="8" customWidth="1"/>
    <col min="12769" max="12769" width="24.7109375" style="8" customWidth="1"/>
    <col min="12770" max="12771" width="0" style="8" hidden="1" customWidth="1"/>
    <col min="12772" max="12772" width="22.85546875" style="8" customWidth="1"/>
    <col min="12773" max="12774" width="17.7109375" style="8" customWidth="1"/>
    <col min="12775" max="12775" width="30.28515625" style="8" customWidth="1"/>
    <col min="12776" max="12776" width="17.5703125" style="8"/>
    <col min="12777" max="13012" width="11.42578125" style="8" customWidth="1"/>
    <col min="13013" max="13013" width="19.85546875" style="8" customWidth="1"/>
    <col min="13014" max="13014" width="62.7109375" style="8" customWidth="1"/>
    <col min="13015" max="13015" width="22.140625" style="8" customWidth="1"/>
    <col min="13016" max="13016" width="17.5703125" style="8"/>
    <col min="13017" max="13017" width="19.85546875" style="8" customWidth="1"/>
    <col min="13018" max="13018" width="46.42578125" style="8" customWidth="1"/>
    <col min="13019" max="13019" width="40.42578125" style="8" customWidth="1"/>
    <col min="13020" max="13020" width="13.140625" style="8" customWidth="1"/>
    <col min="13021" max="13021" width="13" style="8" customWidth="1"/>
    <col min="13022" max="13023" width="0" style="8" hidden="1" customWidth="1"/>
    <col min="13024" max="13024" width="18.42578125" style="8" customWidth="1"/>
    <col min="13025" max="13025" width="24.7109375" style="8" customWidth="1"/>
    <col min="13026" max="13027" width="0" style="8" hidden="1" customWidth="1"/>
    <col min="13028" max="13028" width="22.85546875" style="8" customWidth="1"/>
    <col min="13029" max="13030" width="17.7109375" style="8" customWidth="1"/>
    <col min="13031" max="13031" width="30.28515625" style="8" customWidth="1"/>
    <col min="13032" max="13032" width="17.5703125" style="8"/>
    <col min="13033" max="13268" width="11.42578125" style="8" customWidth="1"/>
    <col min="13269" max="13269" width="19.85546875" style="8" customWidth="1"/>
    <col min="13270" max="13270" width="62.7109375" style="8" customWidth="1"/>
    <col min="13271" max="13271" width="22.140625" style="8" customWidth="1"/>
    <col min="13272" max="13272" width="17.5703125" style="8"/>
    <col min="13273" max="13273" width="19.85546875" style="8" customWidth="1"/>
    <col min="13274" max="13274" width="46.42578125" style="8" customWidth="1"/>
    <col min="13275" max="13275" width="40.42578125" style="8" customWidth="1"/>
    <col min="13276" max="13276" width="13.140625" style="8" customWidth="1"/>
    <col min="13277" max="13277" width="13" style="8" customWidth="1"/>
    <col min="13278" max="13279" width="0" style="8" hidden="1" customWidth="1"/>
    <col min="13280" max="13280" width="18.42578125" style="8" customWidth="1"/>
    <col min="13281" max="13281" width="24.7109375" style="8" customWidth="1"/>
    <col min="13282" max="13283" width="0" style="8" hidden="1" customWidth="1"/>
    <col min="13284" max="13284" width="22.85546875" style="8" customWidth="1"/>
    <col min="13285" max="13286" width="17.7109375" style="8" customWidth="1"/>
    <col min="13287" max="13287" width="30.28515625" style="8" customWidth="1"/>
    <col min="13288" max="13288" width="17.5703125" style="8"/>
    <col min="13289" max="13524" width="11.42578125" style="8" customWidth="1"/>
    <col min="13525" max="13525" width="19.85546875" style="8" customWidth="1"/>
    <col min="13526" max="13526" width="62.7109375" style="8" customWidth="1"/>
    <col min="13527" max="13527" width="22.140625" style="8" customWidth="1"/>
    <col min="13528" max="13528" width="17.5703125" style="8"/>
    <col min="13529" max="13529" width="19.85546875" style="8" customWidth="1"/>
    <col min="13530" max="13530" width="46.42578125" style="8" customWidth="1"/>
    <col min="13531" max="13531" width="40.42578125" style="8" customWidth="1"/>
    <col min="13532" max="13532" width="13.140625" style="8" customWidth="1"/>
    <col min="13533" max="13533" width="13" style="8" customWidth="1"/>
    <col min="13534" max="13535" width="0" style="8" hidden="1" customWidth="1"/>
    <col min="13536" max="13536" width="18.42578125" style="8" customWidth="1"/>
    <col min="13537" max="13537" width="24.7109375" style="8" customWidth="1"/>
    <col min="13538" max="13539" width="0" style="8" hidden="1" customWidth="1"/>
    <col min="13540" max="13540" width="22.85546875" style="8" customWidth="1"/>
    <col min="13541" max="13542" width="17.7109375" style="8" customWidth="1"/>
    <col min="13543" max="13543" width="30.28515625" style="8" customWidth="1"/>
    <col min="13544" max="13544" width="17.5703125" style="8"/>
    <col min="13545" max="13780" width="11.42578125" style="8" customWidth="1"/>
    <col min="13781" max="13781" width="19.85546875" style="8" customWidth="1"/>
    <col min="13782" max="13782" width="62.7109375" style="8" customWidth="1"/>
    <col min="13783" max="13783" width="22.140625" style="8" customWidth="1"/>
    <col min="13784" max="13784" width="17.5703125" style="8"/>
    <col min="13785" max="13785" width="19.85546875" style="8" customWidth="1"/>
    <col min="13786" max="13786" width="46.42578125" style="8" customWidth="1"/>
    <col min="13787" max="13787" width="40.42578125" style="8" customWidth="1"/>
    <col min="13788" max="13788" width="13.140625" style="8" customWidth="1"/>
    <col min="13789" max="13789" width="13" style="8" customWidth="1"/>
    <col min="13790" max="13791" width="0" style="8" hidden="1" customWidth="1"/>
    <col min="13792" max="13792" width="18.42578125" style="8" customWidth="1"/>
    <col min="13793" max="13793" width="24.7109375" style="8" customWidth="1"/>
    <col min="13794" max="13795" width="0" style="8" hidden="1" customWidth="1"/>
    <col min="13796" max="13796" width="22.85546875" style="8" customWidth="1"/>
    <col min="13797" max="13798" width="17.7109375" style="8" customWidth="1"/>
    <col min="13799" max="13799" width="30.28515625" style="8" customWidth="1"/>
    <col min="13800" max="13800" width="17.5703125" style="8"/>
    <col min="13801" max="14036" width="11.42578125" style="8" customWidth="1"/>
    <col min="14037" max="14037" width="19.85546875" style="8" customWidth="1"/>
    <col min="14038" max="14038" width="62.7109375" style="8" customWidth="1"/>
    <col min="14039" max="14039" width="22.140625" style="8" customWidth="1"/>
    <col min="14040" max="14040" width="17.5703125" style="8"/>
    <col min="14041" max="14041" width="19.85546875" style="8" customWidth="1"/>
    <col min="14042" max="14042" width="46.42578125" style="8" customWidth="1"/>
    <col min="14043" max="14043" width="40.42578125" style="8" customWidth="1"/>
    <col min="14044" max="14044" width="13.140625" style="8" customWidth="1"/>
    <col min="14045" max="14045" width="13" style="8" customWidth="1"/>
    <col min="14046" max="14047" width="0" style="8" hidden="1" customWidth="1"/>
    <col min="14048" max="14048" width="18.42578125" style="8" customWidth="1"/>
    <col min="14049" max="14049" width="24.7109375" style="8" customWidth="1"/>
    <col min="14050" max="14051" width="0" style="8" hidden="1" customWidth="1"/>
    <col min="14052" max="14052" width="22.85546875" style="8" customWidth="1"/>
    <col min="14053" max="14054" width="17.7109375" style="8" customWidth="1"/>
    <col min="14055" max="14055" width="30.28515625" style="8" customWidth="1"/>
    <col min="14056" max="14056" width="17.5703125" style="8"/>
    <col min="14057" max="14292" width="11.42578125" style="8" customWidth="1"/>
    <col min="14293" max="14293" width="19.85546875" style="8" customWidth="1"/>
    <col min="14294" max="14294" width="62.7109375" style="8" customWidth="1"/>
    <col min="14295" max="14295" width="22.140625" style="8" customWidth="1"/>
    <col min="14296" max="14296" width="17.5703125" style="8"/>
    <col min="14297" max="14297" width="19.85546875" style="8" customWidth="1"/>
    <col min="14298" max="14298" width="46.42578125" style="8" customWidth="1"/>
    <col min="14299" max="14299" width="40.42578125" style="8" customWidth="1"/>
    <col min="14300" max="14300" width="13.140625" style="8" customWidth="1"/>
    <col min="14301" max="14301" width="13" style="8" customWidth="1"/>
    <col min="14302" max="14303" width="0" style="8" hidden="1" customWidth="1"/>
    <col min="14304" max="14304" width="18.42578125" style="8" customWidth="1"/>
    <col min="14305" max="14305" width="24.7109375" style="8" customWidth="1"/>
    <col min="14306" max="14307" width="0" style="8" hidden="1" customWidth="1"/>
    <col min="14308" max="14308" width="22.85546875" style="8" customWidth="1"/>
    <col min="14309" max="14310" width="17.7109375" style="8" customWidth="1"/>
    <col min="14311" max="14311" width="30.28515625" style="8" customWidth="1"/>
    <col min="14312" max="14312" width="17.5703125" style="8"/>
    <col min="14313" max="14548" width="11.42578125" style="8" customWidth="1"/>
    <col min="14549" max="14549" width="19.85546875" style="8" customWidth="1"/>
    <col min="14550" max="14550" width="62.7109375" style="8" customWidth="1"/>
    <col min="14551" max="14551" width="22.140625" style="8" customWidth="1"/>
    <col min="14552" max="14552" width="17.5703125" style="8"/>
    <col min="14553" max="14553" width="19.85546875" style="8" customWidth="1"/>
    <col min="14554" max="14554" width="46.42578125" style="8" customWidth="1"/>
    <col min="14555" max="14555" width="40.42578125" style="8" customWidth="1"/>
    <col min="14556" max="14556" width="13.140625" style="8" customWidth="1"/>
    <col min="14557" max="14557" width="13" style="8" customWidth="1"/>
    <col min="14558" max="14559" width="0" style="8" hidden="1" customWidth="1"/>
    <col min="14560" max="14560" width="18.42578125" style="8" customWidth="1"/>
    <col min="14561" max="14561" width="24.7109375" style="8" customWidth="1"/>
    <col min="14562" max="14563" width="0" style="8" hidden="1" customWidth="1"/>
    <col min="14564" max="14564" width="22.85546875" style="8" customWidth="1"/>
    <col min="14565" max="14566" width="17.7109375" style="8" customWidth="1"/>
    <col min="14567" max="14567" width="30.28515625" style="8" customWidth="1"/>
    <col min="14568" max="14568" width="17.5703125" style="8"/>
    <col min="14569" max="14804" width="11.42578125" style="8" customWidth="1"/>
    <col min="14805" max="14805" width="19.85546875" style="8" customWidth="1"/>
    <col min="14806" max="14806" width="62.7109375" style="8" customWidth="1"/>
    <col min="14807" max="14807" width="22.140625" style="8" customWidth="1"/>
    <col min="14808" max="14808" width="17.5703125" style="8"/>
    <col min="14809" max="14809" width="19.85546875" style="8" customWidth="1"/>
    <col min="14810" max="14810" width="46.42578125" style="8" customWidth="1"/>
    <col min="14811" max="14811" width="40.42578125" style="8" customWidth="1"/>
    <col min="14812" max="14812" width="13.140625" style="8" customWidth="1"/>
    <col min="14813" max="14813" width="13" style="8" customWidth="1"/>
    <col min="14814" max="14815" width="0" style="8" hidden="1" customWidth="1"/>
    <col min="14816" max="14816" width="18.42578125" style="8" customWidth="1"/>
    <col min="14817" max="14817" width="24.7109375" style="8" customWidth="1"/>
    <col min="14818" max="14819" width="0" style="8" hidden="1" customWidth="1"/>
    <col min="14820" max="14820" width="22.85546875" style="8" customWidth="1"/>
    <col min="14821" max="14822" width="17.7109375" style="8" customWidth="1"/>
    <col min="14823" max="14823" width="30.28515625" style="8" customWidth="1"/>
    <col min="14824" max="14824" width="17.5703125" style="8"/>
    <col min="14825" max="15060" width="11.42578125" style="8" customWidth="1"/>
    <col min="15061" max="15061" width="19.85546875" style="8" customWidth="1"/>
    <col min="15062" max="15062" width="62.7109375" style="8" customWidth="1"/>
    <col min="15063" max="15063" width="22.140625" style="8" customWidth="1"/>
    <col min="15064" max="15064" width="17.5703125" style="8"/>
    <col min="15065" max="15065" width="19.85546875" style="8" customWidth="1"/>
    <col min="15066" max="15066" width="46.42578125" style="8" customWidth="1"/>
    <col min="15067" max="15067" width="40.42578125" style="8" customWidth="1"/>
    <col min="15068" max="15068" width="13.140625" style="8" customWidth="1"/>
    <col min="15069" max="15069" width="13" style="8" customWidth="1"/>
    <col min="15070" max="15071" width="0" style="8" hidden="1" customWidth="1"/>
    <col min="15072" max="15072" width="18.42578125" style="8" customWidth="1"/>
    <col min="15073" max="15073" width="24.7109375" style="8" customWidth="1"/>
    <col min="15074" max="15075" width="0" style="8" hidden="1" customWidth="1"/>
    <col min="15076" max="15076" width="22.85546875" style="8" customWidth="1"/>
    <col min="15077" max="15078" width="17.7109375" style="8" customWidth="1"/>
    <col min="15079" max="15079" width="30.28515625" style="8" customWidth="1"/>
    <col min="15080" max="15080" width="17.5703125" style="8"/>
    <col min="15081" max="15316" width="11.42578125" style="8" customWidth="1"/>
    <col min="15317" max="15317" width="19.85546875" style="8" customWidth="1"/>
    <col min="15318" max="15318" width="62.7109375" style="8" customWidth="1"/>
    <col min="15319" max="15319" width="22.140625" style="8" customWidth="1"/>
    <col min="15320" max="15320" width="17.5703125" style="8"/>
    <col min="15321" max="15321" width="19.85546875" style="8" customWidth="1"/>
    <col min="15322" max="15322" width="46.42578125" style="8" customWidth="1"/>
    <col min="15323" max="15323" width="40.42578125" style="8" customWidth="1"/>
    <col min="15324" max="15324" width="13.140625" style="8" customWidth="1"/>
    <col min="15325" max="15325" width="13" style="8" customWidth="1"/>
    <col min="15326" max="15327" width="0" style="8" hidden="1" customWidth="1"/>
    <col min="15328" max="15328" width="18.42578125" style="8" customWidth="1"/>
    <col min="15329" max="15329" width="24.7109375" style="8" customWidth="1"/>
    <col min="15330" max="15331" width="0" style="8" hidden="1" customWidth="1"/>
    <col min="15332" max="15332" width="22.85546875" style="8" customWidth="1"/>
    <col min="15333" max="15334" width="17.7109375" style="8" customWidth="1"/>
    <col min="15335" max="15335" width="30.28515625" style="8" customWidth="1"/>
    <col min="15336" max="15336" width="17.5703125" style="8"/>
    <col min="15337" max="15572" width="11.42578125" style="8" customWidth="1"/>
    <col min="15573" max="15573" width="19.85546875" style="8" customWidth="1"/>
    <col min="15574" max="15574" width="62.7109375" style="8" customWidth="1"/>
    <col min="15575" max="15575" width="22.140625" style="8" customWidth="1"/>
    <col min="15576" max="15576" width="17.5703125" style="8"/>
    <col min="15577" max="15577" width="19.85546875" style="8" customWidth="1"/>
    <col min="15578" max="15578" width="46.42578125" style="8" customWidth="1"/>
    <col min="15579" max="15579" width="40.42578125" style="8" customWidth="1"/>
    <col min="15580" max="15580" width="13.140625" style="8" customWidth="1"/>
    <col min="15581" max="15581" width="13" style="8" customWidth="1"/>
    <col min="15582" max="15583" width="0" style="8" hidden="1" customWidth="1"/>
    <col min="15584" max="15584" width="18.42578125" style="8" customWidth="1"/>
    <col min="15585" max="15585" width="24.7109375" style="8" customWidth="1"/>
    <col min="15586" max="15587" width="0" style="8" hidden="1" customWidth="1"/>
    <col min="15588" max="15588" width="22.85546875" style="8" customWidth="1"/>
    <col min="15589" max="15590" width="17.7109375" style="8" customWidth="1"/>
    <col min="15591" max="15591" width="30.28515625" style="8" customWidth="1"/>
    <col min="15592" max="15592" width="17.5703125" style="8"/>
    <col min="15593" max="15828" width="11.42578125" style="8" customWidth="1"/>
    <col min="15829" max="15829" width="19.85546875" style="8" customWidth="1"/>
    <col min="15830" max="15830" width="62.7109375" style="8" customWidth="1"/>
    <col min="15831" max="15831" width="22.140625" style="8" customWidth="1"/>
    <col min="15832" max="15832" width="17.5703125" style="8"/>
    <col min="15833" max="15833" width="19.85546875" style="8" customWidth="1"/>
    <col min="15834" max="15834" width="46.42578125" style="8" customWidth="1"/>
    <col min="15835" max="15835" width="40.42578125" style="8" customWidth="1"/>
    <col min="15836" max="15836" width="13.140625" style="8" customWidth="1"/>
    <col min="15837" max="15837" width="13" style="8" customWidth="1"/>
    <col min="15838" max="15839" width="0" style="8" hidden="1" customWidth="1"/>
    <col min="15840" max="15840" width="18.42578125" style="8" customWidth="1"/>
    <col min="15841" max="15841" width="24.7109375" style="8" customWidth="1"/>
    <col min="15842" max="15843" width="0" style="8" hidden="1" customWidth="1"/>
    <col min="15844" max="15844" width="22.85546875" style="8" customWidth="1"/>
    <col min="15845" max="15846" width="17.7109375" style="8" customWidth="1"/>
    <col min="15847" max="15847" width="30.28515625" style="8" customWidth="1"/>
    <col min="15848" max="15848" width="17.5703125" style="8"/>
    <col min="15849" max="16084" width="11.42578125" style="8" customWidth="1"/>
    <col min="16085" max="16085" width="19.85546875" style="8" customWidth="1"/>
    <col min="16086" max="16086" width="62.7109375" style="8" customWidth="1"/>
    <col min="16087" max="16087" width="22.140625" style="8" customWidth="1"/>
    <col min="16088" max="16088" width="17.5703125" style="8"/>
    <col min="16089" max="16089" width="19.85546875" style="8" customWidth="1"/>
    <col min="16090" max="16090" width="46.42578125" style="8" customWidth="1"/>
    <col min="16091" max="16091" width="40.42578125" style="8" customWidth="1"/>
    <col min="16092" max="16092" width="13.140625" style="8" customWidth="1"/>
    <col min="16093" max="16093" width="13" style="8" customWidth="1"/>
    <col min="16094" max="16095" width="0" style="8" hidden="1" customWidth="1"/>
    <col min="16096" max="16096" width="18.42578125" style="8" customWidth="1"/>
    <col min="16097" max="16097" width="24.7109375" style="8" customWidth="1"/>
    <col min="16098" max="16099" width="0" style="8" hidden="1" customWidth="1"/>
    <col min="16100" max="16100" width="22.85546875" style="8" customWidth="1"/>
    <col min="16101" max="16102" width="17.7109375" style="8" customWidth="1"/>
    <col min="16103" max="16103" width="30.28515625" style="8" customWidth="1"/>
    <col min="16104" max="16104" width="17.5703125" style="8"/>
    <col min="16105" max="16340" width="11.42578125" style="8" customWidth="1"/>
    <col min="16341" max="16341" width="19.85546875" style="8" customWidth="1"/>
    <col min="16342" max="16342" width="62.7109375" style="8" customWidth="1"/>
    <col min="16343" max="16384" width="22.140625" style="8" customWidth="1"/>
  </cols>
  <sheetData>
    <row r="1" spans="1:13" x14ac:dyDescent="0.25">
      <c r="A1" s="116" t="s">
        <v>0</v>
      </c>
      <c r="B1" s="116"/>
      <c r="C1" s="1"/>
      <c r="D1" s="2"/>
      <c r="E1" s="3"/>
      <c r="F1" s="4"/>
      <c r="G1" s="5"/>
      <c r="H1" s="5"/>
      <c r="I1" s="6"/>
      <c r="J1" s="2"/>
      <c r="K1" s="7"/>
      <c r="L1" s="7"/>
    </row>
    <row r="2" spans="1:13" x14ac:dyDescent="0.25">
      <c r="A2" s="1"/>
      <c r="B2" s="1"/>
      <c r="C2" s="1"/>
      <c r="D2" s="2"/>
      <c r="E2" s="3"/>
      <c r="F2" s="4"/>
      <c r="G2" s="5"/>
      <c r="H2" s="5"/>
      <c r="I2" s="6"/>
      <c r="J2" s="2"/>
      <c r="K2" s="7"/>
      <c r="L2" s="7"/>
    </row>
    <row r="3" spans="1:13" x14ac:dyDescent="0.25">
      <c r="A3" s="9"/>
      <c r="B3" s="10"/>
      <c r="C3" s="10"/>
      <c r="D3" s="11"/>
      <c r="E3" s="7"/>
      <c r="J3" s="11"/>
      <c r="K3" s="7"/>
      <c r="L3" s="7"/>
    </row>
    <row r="4" spans="1:13" x14ac:dyDescent="0.25">
      <c r="A4" s="9" t="s">
        <v>1</v>
      </c>
      <c r="B4" s="10"/>
      <c r="C4" s="10"/>
      <c r="D4" s="11"/>
      <c r="E4" s="7"/>
      <c r="J4" s="11"/>
      <c r="K4" s="7"/>
      <c r="L4" s="7"/>
    </row>
    <row r="5" spans="1:13" ht="14.45" customHeight="1" x14ac:dyDescent="0.25">
      <c r="A5" s="14" t="s">
        <v>2</v>
      </c>
      <c r="B5" s="120" t="s">
        <v>235</v>
      </c>
      <c r="C5" s="121"/>
      <c r="D5" s="122"/>
      <c r="E5" s="7"/>
      <c r="F5" s="123" t="s">
        <v>3</v>
      </c>
      <c r="G5" s="124"/>
      <c r="H5" s="124"/>
      <c r="I5" s="124"/>
      <c r="J5" s="125"/>
      <c r="K5" s="7"/>
      <c r="L5" s="7"/>
    </row>
    <row r="6" spans="1:13" x14ac:dyDescent="0.25">
      <c r="A6" s="14" t="s">
        <v>4</v>
      </c>
      <c r="B6" s="120" t="s">
        <v>5</v>
      </c>
      <c r="C6" s="121"/>
      <c r="D6" s="122"/>
      <c r="E6" s="7"/>
      <c r="F6" s="126"/>
      <c r="G6" s="127"/>
      <c r="H6" s="127"/>
      <c r="I6" s="127"/>
      <c r="J6" s="128"/>
      <c r="K6" s="7"/>
      <c r="L6" s="7"/>
    </row>
    <row r="7" spans="1:13" x14ac:dyDescent="0.25">
      <c r="A7" s="14" t="s">
        <v>6</v>
      </c>
      <c r="B7" s="120">
        <v>7427257</v>
      </c>
      <c r="C7" s="121"/>
      <c r="D7" s="122"/>
      <c r="E7" s="7"/>
      <c r="F7" s="126"/>
      <c r="G7" s="127"/>
      <c r="H7" s="127"/>
      <c r="I7" s="127"/>
      <c r="J7" s="128"/>
      <c r="K7" s="7"/>
      <c r="L7" s="7"/>
    </row>
    <row r="8" spans="1:13" x14ac:dyDescent="0.25">
      <c r="A8" s="14" t="s">
        <v>7</v>
      </c>
      <c r="B8" s="132" t="s">
        <v>8</v>
      </c>
      <c r="C8" s="121"/>
      <c r="D8" s="122"/>
      <c r="E8" s="7"/>
      <c r="F8" s="126"/>
      <c r="G8" s="127"/>
      <c r="H8" s="127"/>
      <c r="I8" s="127"/>
      <c r="J8" s="128"/>
      <c r="K8" s="7"/>
      <c r="L8" s="7"/>
    </row>
    <row r="9" spans="1:13" ht="88.5" customHeight="1" x14ac:dyDescent="0.25">
      <c r="A9" s="14" t="s">
        <v>9</v>
      </c>
      <c r="B9" s="120" t="s">
        <v>10</v>
      </c>
      <c r="C9" s="121"/>
      <c r="D9" s="122"/>
      <c r="E9" s="7"/>
      <c r="F9" s="129"/>
      <c r="G9" s="130"/>
      <c r="H9" s="130"/>
      <c r="I9" s="130"/>
      <c r="J9" s="131"/>
      <c r="K9" s="7"/>
      <c r="L9" s="7"/>
    </row>
    <row r="10" spans="1:13" ht="30" customHeight="1" x14ac:dyDescent="0.25">
      <c r="A10" s="14" t="s">
        <v>11</v>
      </c>
      <c r="B10" s="120" t="s">
        <v>12</v>
      </c>
      <c r="C10" s="121"/>
      <c r="D10" s="122"/>
      <c r="E10" s="7"/>
      <c r="J10" s="11"/>
      <c r="K10" s="7"/>
      <c r="L10" s="7"/>
    </row>
    <row r="11" spans="1:13" ht="40.5" customHeight="1" x14ac:dyDescent="0.25">
      <c r="A11" s="14" t="s">
        <v>13</v>
      </c>
      <c r="B11" s="120">
        <v>7427257</v>
      </c>
      <c r="C11" s="121"/>
      <c r="D11" s="122"/>
      <c r="E11" s="7"/>
      <c r="F11" s="123" t="s">
        <v>14</v>
      </c>
      <c r="G11" s="124"/>
      <c r="H11" s="124"/>
      <c r="I11" s="124"/>
      <c r="J11" s="125"/>
      <c r="K11" s="7"/>
      <c r="L11" s="7"/>
    </row>
    <row r="12" spans="1:13" ht="21" customHeight="1" x14ac:dyDescent="0.25">
      <c r="A12" s="14" t="s">
        <v>15</v>
      </c>
      <c r="B12" s="133">
        <f>+J132</f>
        <v>2171395364931.4243</v>
      </c>
      <c r="C12" s="134"/>
      <c r="D12" s="135"/>
      <c r="E12" s="7"/>
      <c r="F12" s="126"/>
      <c r="G12" s="127"/>
      <c r="H12" s="127"/>
      <c r="I12" s="127"/>
      <c r="J12" s="128"/>
      <c r="K12" s="7"/>
      <c r="L12" s="7"/>
    </row>
    <row r="13" spans="1:13" ht="56.25" customHeight="1" x14ac:dyDescent="0.25">
      <c r="A13" s="14" t="s">
        <v>16</v>
      </c>
      <c r="B13" s="136">
        <v>45478</v>
      </c>
      <c r="C13" s="137"/>
      <c r="D13" s="138"/>
      <c r="E13" s="7"/>
      <c r="F13" s="129"/>
      <c r="G13" s="130"/>
      <c r="H13" s="130"/>
      <c r="I13" s="130"/>
      <c r="J13" s="131"/>
      <c r="K13" s="7"/>
      <c r="L13" s="7"/>
    </row>
    <row r="14" spans="1:13" x14ac:dyDescent="0.25">
      <c r="A14" s="10"/>
      <c r="B14" s="15"/>
      <c r="C14" s="15"/>
      <c r="D14" s="11"/>
      <c r="E14" s="7"/>
      <c r="J14" s="11"/>
      <c r="K14" s="7"/>
      <c r="L14" s="7"/>
      <c r="M14" s="16"/>
    </row>
    <row r="15" spans="1:13" x14ac:dyDescent="0.25">
      <c r="A15" s="15" t="s">
        <v>17</v>
      </c>
      <c r="B15" s="10"/>
      <c r="C15" s="10"/>
      <c r="D15" s="17" t="s">
        <v>18</v>
      </c>
      <c r="E15" s="7"/>
      <c r="J15" s="13"/>
      <c r="K15" s="7"/>
      <c r="L15" s="7"/>
      <c r="M15" s="18">
        <f>+M14/12</f>
        <v>0</v>
      </c>
    </row>
    <row r="16" spans="1:13" x14ac:dyDescent="0.25">
      <c r="A16" s="19">
        <v>97</v>
      </c>
      <c r="B16" s="10"/>
      <c r="C16" s="10"/>
      <c r="D16" s="20">
        <v>1</v>
      </c>
      <c r="E16" s="7"/>
      <c r="J16" s="11"/>
      <c r="K16" s="7"/>
      <c r="L16" s="7"/>
    </row>
    <row r="17" spans="1:13" x14ac:dyDescent="0.25">
      <c r="A17" s="10"/>
      <c r="B17" s="10"/>
      <c r="C17" s="10"/>
      <c r="D17" s="11"/>
      <c r="E17" s="7"/>
      <c r="J17" s="21"/>
      <c r="K17" s="7"/>
      <c r="L17" s="7"/>
      <c r="M17" s="18"/>
    </row>
    <row r="18" spans="1:13" x14ac:dyDescent="0.25">
      <c r="A18" s="9" t="s">
        <v>19</v>
      </c>
      <c r="B18" s="10"/>
      <c r="C18" s="10"/>
      <c r="D18" s="11"/>
      <c r="E18" s="7"/>
      <c r="J18" s="11"/>
      <c r="K18" s="7"/>
      <c r="L18" s="7"/>
      <c r="M18" s="18"/>
    </row>
    <row r="19" spans="1:13" s="24" customFormat="1" ht="48.75" customHeight="1" x14ac:dyDescent="0.25">
      <c r="A19" s="22" t="s">
        <v>20</v>
      </c>
      <c r="B19" s="22" t="s">
        <v>21</v>
      </c>
      <c r="C19" s="22" t="s">
        <v>22</v>
      </c>
      <c r="D19" s="22" t="s">
        <v>23</v>
      </c>
      <c r="E19" s="22" t="s">
        <v>24</v>
      </c>
      <c r="F19" s="22" t="s">
        <v>25</v>
      </c>
      <c r="G19" s="22" t="s">
        <v>26</v>
      </c>
      <c r="H19" s="22" t="s">
        <v>27</v>
      </c>
      <c r="I19" s="23" t="s">
        <v>28</v>
      </c>
      <c r="J19" s="22" t="s">
        <v>29</v>
      </c>
      <c r="K19" s="22" t="s">
        <v>30</v>
      </c>
      <c r="L19" s="22" t="s">
        <v>31</v>
      </c>
      <c r="M19" s="22" t="s">
        <v>32</v>
      </c>
    </row>
    <row r="20" spans="1:13" s="36" customFormat="1" ht="10.5" customHeight="1" x14ac:dyDescent="0.25">
      <c r="A20" s="25"/>
      <c r="B20" s="26"/>
      <c r="C20" s="27"/>
      <c r="D20" s="28"/>
      <c r="E20" s="29"/>
      <c r="F20" s="30"/>
      <c r="G20" s="31"/>
      <c r="H20" s="31"/>
      <c r="I20" s="32"/>
      <c r="J20" s="33"/>
      <c r="K20" s="34"/>
      <c r="L20" s="34"/>
      <c r="M20" s="35"/>
    </row>
    <row r="21" spans="1:13" s="41" customFormat="1" x14ac:dyDescent="0.25">
      <c r="A21" s="37"/>
      <c r="B21" s="117" t="s">
        <v>33</v>
      </c>
      <c r="C21" s="118"/>
      <c r="D21" s="118"/>
      <c r="E21" s="118"/>
      <c r="F21" s="118"/>
      <c r="G21" s="118"/>
      <c r="H21" s="118"/>
      <c r="I21" s="119"/>
      <c r="J21" s="38">
        <f>SUM(J22:J38)</f>
        <v>2146348992940.5696</v>
      </c>
      <c r="K21" s="39"/>
      <c r="L21" s="39"/>
      <c r="M21" s="40"/>
    </row>
    <row r="22" spans="1:13" s="36" customFormat="1" ht="24" x14ac:dyDescent="0.25">
      <c r="A22" s="25">
        <v>51000000</v>
      </c>
      <c r="B22" s="42" t="s">
        <v>34</v>
      </c>
      <c r="C22" s="42" t="s">
        <v>34</v>
      </c>
      <c r="D22" s="43" t="s">
        <v>35</v>
      </c>
      <c r="E22" s="44">
        <v>12</v>
      </c>
      <c r="F22" s="45" t="s">
        <v>36</v>
      </c>
      <c r="G22" s="46" t="s">
        <v>37</v>
      </c>
      <c r="H22" s="47" t="s">
        <v>38</v>
      </c>
      <c r="I22" s="48">
        <v>20985000000</v>
      </c>
      <c r="J22" s="49">
        <f>+I22*E22</f>
        <v>251820000000</v>
      </c>
      <c r="K22" s="34" t="s">
        <v>39</v>
      </c>
      <c r="L22" s="34" t="s">
        <v>40</v>
      </c>
      <c r="M22" s="35" t="s">
        <v>41</v>
      </c>
    </row>
    <row r="23" spans="1:13" s="36" customFormat="1" ht="24" x14ac:dyDescent="0.25">
      <c r="A23" s="25">
        <v>85100000</v>
      </c>
      <c r="B23" s="42" t="s">
        <v>42</v>
      </c>
      <c r="C23" s="42" t="s">
        <v>43</v>
      </c>
      <c r="D23" s="43" t="s">
        <v>35</v>
      </c>
      <c r="E23" s="44">
        <v>12</v>
      </c>
      <c r="F23" s="45" t="s">
        <v>36</v>
      </c>
      <c r="G23" s="46" t="s">
        <v>37</v>
      </c>
      <c r="H23" s="47" t="s">
        <v>38</v>
      </c>
      <c r="I23" s="50">
        <v>351000000</v>
      </c>
      <c r="J23" s="49">
        <f t="shared" ref="J23:J38" si="0">+I23*E23</f>
        <v>4212000000</v>
      </c>
      <c r="K23" s="34" t="s">
        <v>39</v>
      </c>
      <c r="L23" s="34" t="s">
        <v>40</v>
      </c>
      <c r="M23" s="35" t="s">
        <v>41</v>
      </c>
    </row>
    <row r="24" spans="1:13" s="36" customFormat="1" ht="24" x14ac:dyDescent="0.25">
      <c r="A24" s="25">
        <v>85100000</v>
      </c>
      <c r="B24" s="42" t="s">
        <v>44</v>
      </c>
      <c r="C24" s="42" t="s">
        <v>45</v>
      </c>
      <c r="D24" s="43" t="s">
        <v>35</v>
      </c>
      <c r="E24" s="44">
        <v>12</v>
      </c>
      <c r="F24" s="45" t="s">
        <v>36</v>
      </c>
      <c r="G24" s="46" t="s">
        <v>37</v>
      </c>
      <c r="H24" s="47" t="s">
        <v>38</v>
      </c>
      <c r="I24" s="50">
        <v>1510000000</v>
      </c>
      <c r="J24" s="49">
        <f t="shared" si="0"/>
        <v>18120000000</v>
      </c>
      <c r="K24" s="34" t="s">
        <v>39</v>
      </c>
      <c r="L24" s="34" t="s">
        <v>40</v>
      </c>
      <c r="M24" s="35" t="s">
        <v>41</v>
      </c>
    </row>
    <row r="25" spans="1:13" s="36" customFormat="1" ht="24" x14ac:dyDescent="0.25">
      <c r="A25" s="25">
        <v>85100000</v>
      </c>
      <c r="B25" s="42" t="s">
        <v>46</v>
      </c>
      <c r="C25" s="42" t="s">
        <v>47</v>
      </c>
      <c r="D25" s="43" t="s">
        <v>35</v>
      </c>
      <c r="E25" s="44">
        <v>12</v>
      </c>
      <c r="F25" s="45" t="s">
        <v>36</v>
      </c>
      <c r="G25" s="46" t="s">
        <v>37</v>
      </c>
      <c r="H25" s="47" t="s">
        <v>38</v>
      </c>
      <c r="I25" s="50">
        <v>601900000</v>
      </c>
      <c r="J25" s="49">
        <f t="shared" si="0"/>
        <v>7222800000</v>
      </c>
      <c r="K25" s="34" t="s">
        <v>39</v>
      </c>
      <c r="L25" s="34" t="s">
        <v>40</v>
      </c>
      <c r="M25" s="35" t="s">
        <v>41</v>
      </c>
    </row>
    <row r="26" spans="1:13" s="36" customFormat="1" ht="39" customHeight="1" x14ac:dyDescent="0.25">
      <c r="A26" s="25">
        <v>85100000</v>
      </c>
      <c r="B26" s="42" t="s">
        <v>48</v>
      </c>
      <c r="C26" s="42" t="s">
        <v>49</v>
      </c>
      <c r="D26" s="43" t="s">
        <v>35</v>
      </c>
      <c r="E26" s="44">
        <v>12</v>
      </c>
      <c r="F26" s="45" t="s">
        <v>36</v>
      </c>
      <c r="G26" s="46" t="s">
        <v>37</v>
      </c>
      <c r="H26" s="47" t="s">
        <v>38</v>
      </c>
      <c r="I26" s="50">
        <v>1424500000</v>
      </c>
      <c r="J26" s="49">
        <f t="shared" si="0"/>
        <v>17094000000</v>
      </c>
      <c r="K26" s="34" t="s">
        <v>39</v>
      </c>
      <c r="L26" s="34" t="s">
        <v>40</v>
      </c>
      <c r="M26" s="35" t="s">
        <v>41</v>
      </c>
    </row>
    <row r="27" spans="1:13" s="36" customFormat="1" ht="24" x14ac:dyDescent="0.25">
      <c r="A27" s="25">
        <v>85100000</v>
      </c>
      <c r="B27" s="42" t="s">
        <v>50</v>
      </c>
      <c r="C27" s="42" t="s">
        <v>51</v>
      </c>
      <c r="D27" s="43" t="s">
        <v>35</v>
      </c>
      <c r="E27" s="44">
        <v>12</v>
      </c>
      <c r="F27" s="45" t="s">
        <v>36</v>
      </c>
      <c r="G27" s="46" t="s">
        <v>37</v>
      </c>
      <c r="H27" s="47" t="s">
        <v>38</v>
      </c>
      <c r="I27" s="50">
        <v>1290200000</v>
      </c>
      <c r="J27" s="49">
        <f t="shared" si="0"/>
        <v>15482400000</v>
      </c>
      <c r="K27" s="34" t="s">
        <v>39</v>
      </c>
      <c r="L27" s="34" t="s">
        <v>40</v>
      </c>
      <c r="M27" s="35" t="s">
        <v>41</v>
      </c>
    </row>
    <row r="28" spans="1:13" s="36" customFormat="1" ht="24" x14ac:dyDescent="0.25">
      <c r="A28" s="25">
        <v>78110000</v>
      </c>
      <c r="B28" s="42" t="s">
        <v>52</v>
      </c>
      <c r="C28" s="42" t="s">
        <v>53</v>
      </c>
      <c r="D28" s="43" t="s">
        <v>35</v>
      </c>
      <c r="E28" s="44">
        <v>10</v>
      </c>
      <c r="F28" s="45" t="s">
        <v>36</v>
      </c>
      <c r="G28" s="46" t="s">
        <v>37</v>
      </c>
      <c r="H28" s="47" t="s">
        <v>38</v>
      </c>
      <c r="I28" s="50">
        <v>1242000000</v>
      </c>
      <c r="J28" s="49">
        <f t="shared" si="0"/>
        <v>12420000000</v>
      </c>
      <c r="K28" s="34" t="s">
        <v>39</v>
      </c>
      <c r="L28" s="34" t="s">
        <v>40</v>
      </c>
      <c r="M28" s="35" t="s">
        <v>41</v>
      </c>
    </row>
    <row r="29" spans="1:13" s="36" customFormat="1" ht="24" x14ac:dyDescent="0.25">
      <c r="A29" s="25">
        <v>85100000</v>
      </c>
      <c r="B29" s="42" t="s">
        <v>54</v>
      </c>
      <c r="C29" s="42" t="s">
        <v>55</v>
      </c>
      <c r="D29" s="43" t="s">
        <v>35</v>
      </c>
      <c r="E29" s="44">
        <v>12</v>
      </c>
      <c r="F29" s="45" t="s">
        <v>36</v>
      </c>
      <c r="G29" s="46" t="s">
        <v>37</v>
      </c>
      <c r="H29" s="47" t="s">
        <v>38</v>
      </c>
      <c r="I29" s="50">
        <v>1423200000</v>
      </c>
      <c r="J29" s="49">
        <f t="shared" si="0"/>
        <v>17078400000</v>
      </c>
      <c r="K29" s="34" t="s">
        <v>39</v>
      </c>
      <c r="L29" s="34" t="s">
        <v>40</v>
      </c>
      <c r="M29" s="35" t="s">
        <v>41</v>
      </c>
    </row>
    <row r="30" spans="1:13" s="36" customFormat="1" ht="24" x14ac:dyDescent="0.25">
      <c r="A30" s="25">
        <v>85100000</v>
      </c>
      <c r="B30" s="42" t="s">
        <v>56</v>
      </c>
      <c r="C30" s="42" t="s">
        <v>57</v>
      </c>
      <c r="D30" s="43" t="s">
        <v>35</v>
      </c>
      <c r="E30" s="44">
        <v>12</v>
      </c>
      <c r="F30" s="45" t="s">
        <v>36</v>
      </c>
      <c r="G30" s="46" t="s">
        <v>37</v>
      </c>
      <c r="H30" s="51" t="s">
        <v>38</v>
      </c>
      <c r="I30" s="50">
        <v>4056700000</v>
      </c>
      <c r="J30" s="49">
        <f t="shared" si="0"/>
        <v>48680400000</v>
      </c>
      <c r="K30" s="34" t="s">
        <v>39</v>
      </c>
      <c r="L30" s="34" t="s">
        <v>40</v>
      </c>
      <c r="M30" s="35" t="s">
        <v>41</v>
      </c>
    </row>
    <row r="31" spans="1:13" s="36" customFormat="1" ht="24" x14ac:dyDescent="0.25">
      <c r="A31" s="25">
        <v>8510000003</v>
      </c>
      <c r="B31" s="42" t="s">
        <v>58</v>
      </c>
      <c r="C31" s="42" t="s">
        <v>59</v>
      </c>
      <c r="D31" s="43" t="s">
        <v>35</v>
      </c>
      <c r="E31" s="44">
        <v>12</v>
      </c>
      <c r="F31" s="45" t="s">
        <v>36</v>
      </c>
      <c r="G31" s="46" t="s">
        <v>37</v>
      </c>
      <c r="H31" s="47" t="s">
        <v>38</v>
      </c>
      <c r="I31" s="50">
        <v>1451500000</v>
      </c>
      <c r="J31" s="49">
        <f t="shared" si="0"/>
        <v>17418000000</v>
      </c>
      <c r="K31" s="34" t="s">
        <v>39</v>
      </c>
      <c r="L31" s="34" t="s">
        <v>40</v>
      </c>
      <c r="M31" s="35" t="s">
        <v>41</v>
      </c>
    </row>
    <row r="32" spans="1:13" s="36" customFormat="1" ht="36" x14ac:dyDescent="0.25">
      <c r="A32" s="25">
        <v>8510000009</v>
      </c>
      <c r="B32" s="42" t="s">
        <v>60</v>
      </c>
      <c r="C32" s="42" t="s">
        <v>61</v>
      </c>
      <c r="D32" s="43" t="s">
        <v>35</v>
      </c>
      <c r="E32" s="44">
        <v>12</v>
      </c>
      <c r="F32" s="45" t="s">
        <v>36</v>
      </c>
      <c r="G32" s="46" t="s">
        <v>37</v>
      </c>
      <c r="H32" s="47" t="s">
        <v>38</v>
      </c>
      <c r="I32" s="50">
        <v>203400000</v>
      </c>
      <c r="J32" s="49">
        <f t="shared" si="0"/>
        <v>2440800000</v>
      </c>
      <c r="K32" s="34" t="s">
        <v>39</v>
      </c>
      <c r="L32" s="34" t="s">
        <v>40</v>
      </c>
      <c r="M32" s="35" t="s">
        <v>41</v>
      </c>
    </row>
    <row r="33" spans="1:13" s="36" customFormat="1" ht="24" x14ac:dyDescent="0.25">
      <c r="A33" s="25">
        <v>85100000</v>
      </c>
      <c r="B33" s="42" t="s">
        <v>62</v>
      </c>
      <c r="C33" s="42" t="s">
        <v>63</v>
      </c>
      <c r="D33" s="43" t="s">
        <v>35</v>
      </c>
      <c r="E33" s="44">
        <v>12</v>
      </c>
      <c r="F33" s="45" t="s">
        <v>36</v>
      </c>
      <c r="G33" s="46" t="s">
        <v>37</v>
      </c>
      <c r="H33" s="47" t="s">
        <v>38</v>
      </c>
      <c r="I33" s="50">
        <v>112828100000</v>
      </c>
      <c r="J33" s="49">
        <f t="shared" si="0"/>
        <v>1353937200000</v>
      </c>
      <c r="K33" s="34" t="s">
        <v>39</v>
      </c>
      <c r="L33" s="34" t="s">
        <v>40</v>
      </c>
      <c r="M33" s="35" t="s">
        <v>41</v>
      </c>
    </row>
    <row r="34" spans="1:13" s="36" customFormat="1" ht="24" x14ac:dyDescent="0.25">
      <c r="A34" s="25">
        <v>85100000</v>
      </c>
      <c r="B34" s="42" t="s">
        <v>64</v>
      </c>
      <c r="C34" s="42" t="s">
        <v>65</v>
      </c>
      <c r="D34" s="43" t="s">
        <v>35</v>
      </c>
      <c r="E34" s="44">
        <v>12</v>
      </c>
      <c r="F34" s="45" t="s">
        <v>36</v>
      </c>
      <c r="G34" s="46" t="s">
        <v>37</v>
      </c>
      <c r="H34" s="47" t="s">
        <v>38</v>
      </c>
      <c r="I34" s="50">
        <v>6564100000</v>
      </c>
      <c r="J34" s="49">
        <f t="shared" si="0"/>
        <v>78769200000</v>
      </c>
      <c r="K34" s="34" t="s">
        <v>39</v>
      </c>
      <c r="L34" s="34" t="s">
        <v>40</v>
      </c>
      <c r="M34" s="35" t="s">
        <v>41</v>
      </c>
    </row>
    <row r="35" spans="1:13" s="36" customFormat="1" ht="24" x14ac:dyDescent="0.25">
      <c r="A35" s="25">
        <v>8510000005</v>
      </c>
      <c r="B35" s="42" t="s">
        <v>66</v>
      </c>
      <c r="C35" s="42" t="s">
        <v>67</v>
      </c>
      <c r="D35" s="43" t="s">
        <v>35</v>
      </c>
      <c r="E35" s="44">
        <v>12</v>
      </c>
      <c r="F35" s="45" t="s">
        <v>36</v>
      </c>
      <c r="G35" s="46" t="s">
        <v>37</v>
      </c>
      <c r="H35" s="47" t="s">
        <v>38</v>
      </c>
      <c r="I35" s="50">
        <v>22465200000</v>
      </c>
      <c r="J35" s="49">
        <f t="shared" si="0"/>
        <v>269582400000</v>
      </c>
      <c r="K35" s="34" t="s">
        <v>39</v>
      </c>
      <c r="L35" s="34" t="s">
        <v>40</v>
      </c>
      <c r="M35" s="35" t="s">
        <v>41</v>
      </c>
    </row>
    <row r="36" spans="1:13" s="36" customFormat="1" ht="36" x14ac:dyDescent="0.25">
      <c r="A36" s="25" t="s">
        <v>68</v>
      </c>
      <c r="B36" s="42" t="s">
        <v>69</v>
      </c>
      <c r="C36" s="42" t="s">
        <v>70</v>
      </c>
      <c r="D36" s="43" t="s">
        <v>35</v>
      </c>
      <c r="E36" s="44">
        <v>12</v>
      </c>
      <c r="F36" s="45" t="s">
        <v>36</v>
      </c>
      <c r="G36" s="46" t="s">
        <v>37</v>
      </c>
      <c r="H36" s="47" t="s">
        <v>38</v>
      </c>
      <c r="I36" s="50">
        <v>2275086078.3807917</v>
      </c>
      <c r="J36" s="49">
        <f t="shared" si="0"/>
        <v>27301032940.5695</v>
      </c>
      <c r="K36" s="34" t="s">
        <v>39</v>
      </c>
      <c r="L36" s="34" t="s">
        <v>40</v>
      </c>
      <c r="M36" s="35" t="s">
        <v>41</v>
      </c>
    </row>
    <row r="37" spans="1:13" s="36" customFormat="1" ht="24" x14ac:dyDescent="0.25">
      <c r="A37" s="25">
        <v>8510000013</v>
      </c>
      <c r="B37" s="42" t="s">
        <v>71</v>
      </c>
      <c r="C37" s="42" t="s">
        <v>72</v>
      </c>
      <c r="D37" s="43" t="s">
        <v>35</v>
      </c>
      <c r="E37" s="44">
        <v>12</v>
      </c>
      <c r="F37" s="45" t="s">
        <v>36</v>
      </c>
      <c r="G37" s="46" t="s">
        <v>37</v>
      </c>
      <c r="H37" s="47" t="s">
        <v>38</v>
      </c>
      <c r="I37" s="50">
        <v>325000000</v>
      </c>
      <c r="J37" s="49">
        <f t="shared" si="0"/>
        <v>3900000000</v>
      </c>
      <c r="K37" s="34" t="s">
        <v>39</v>
      </c>
      <c r="L37" s="34" t="s">
        <v>40</v>
      </c>
      <c r="M37" s="35" t="s">
        <v>41</v>
      </c>
    </row>
    <row r="38" spans="1:13" s="36" customFormat="1" ht="36" x14ac:dyDescent="0.25">
      <c r="A38" s="25" t="s">
        <v>68</v>
      </c>
      <c r="B38" s="42" t="s">
        <v>73</v>
      </c>
      <c r="C38" s="42" t="s">
        <v>74</v>
      </c>
      <c r="D38" s="43" t="s">
        <v>35</v>
      </c>
      <c r="E38" s="44">
        <v>12</v>
      </c>
      <c r="F38" s="45" t="s">
        <v>36</v>
      </c>
      <c r="G38" s="46" t="s">
        <v>37</v>
      </c>
      <c r="H38" s="51" t="s">
        <v>38</v>
      </c>
      <c r="I38" s="50">
        <v>72530000</v>
      </c>
      <c r="J38" s="49">
        <f t="shared" si="0"/>
        <v>870360000</v>
      </c>
      <c r="K38" s="34" t="s">
        <v>39</v>
      </c>
      <c r="L38" s="34" t="s">
        <v>40</v>
      </c>
      <c r="M38" s="35" t="s">
        <v>41</v>
      </c>
    </row>
    <row r="39" spans="1:13" s="41" customFormat="1" x14ac:dyDescent="0.25">
      <c r="A39" s="37"/>
      <c r="B39" s="117" t="s">
        <v>75</v>
      </c>
      <c r="C39" s="118"/>
      <c r="D39" s="118"/>
      <c r="E39" s="118"/>
      <c r="F39" s="118"/>
      <c r="G39" s="118"/>
      <c r="H39" s="118"/>
      <c r="I39" s="119"/>
      <c r="J39" s="113">
        <f>SUM(J40:J51)</f>
        <v>5450197086.8546667</v>
      </c>
      <c r="K39" s="39"/>
      <c r="L39" s="39"/>
      <c r="M39" s="40"/>
    </row>
    <row r="40" spans="1:13" s="36" customFormat="1" ht="36" x14ac:dyDescent="0.25">
      <c r="A40" s="25">
        <v>81100000</v>
      </c>
      <c r="B40" s="25" t="s">
        <v>76</v>
      </c>
      <c r="C40" s="25" t="s">
        <v>77</v>
      </c>
      <c r="D40" s="43" t="s">
        <v>78</v>
      </c>
      <c r="E40" s="52">
        <v>1</v>
      </c>
      <c r="F40" s="53" t="s">
        <v>36</v>
      </c>
      <c r="G40" s="46" t="s">
        <v>79</v>
      </c>
      <c r="H40" s="47" t="s">
        <v>38</v>
      </c>
      <c r="I40" s="50">
        <v>14240000</v>
      </c>
      <c r="J40" s="54">
        <f t="shared" ref="J40:J51" si="1">+I40*E40</f>
        <v>14240000</v>
      </c>
      <c r="K40" s="34" t="s">
        <v>39</v>
      </c>
      <c r="L40" s="34" t="s">
        <v>40</v>
      </c>
      <c r="M40" s="35" t="s">
        <v>80</v>
      </c>
    </row>
    <row r="41" spans="1:13" s="36" customFormat="1" ht="36" x14ac:dyDescent="0.25">
      <c r="A41" s="25">
        <v>81100000</v>
      </c>
      <c r="B41" s="25" t="s">
        <v>81</v>
      </c>
      <c r="C41" s="25" t="s">
        <v>82</v>
      </c>
      <c r="D41" s="43" t="s">
        <v>83</v>
      </c>
      <c r="E41" s="52">
        <v>3</v>
      </c>
      <c r="F41" s="45" t="s">
        <v>36</v>
      </c>
      <c r="G41" s="46" t="s">
        <v>79</v>
      </c>
      <c r="H41" s="47" t="s">
        <v>38</v>
      </c>
      <c r="I41" s="50">
        <v>8900000</v>
      </c>
      <c r="J41" s="54">
        <f t="shared" si="1"/>
        <v>26700000</v>
      </c>
      <c r="K41" s="34" t="s">
        <v>39</v>
      </c>
      <c r="L41" s="34" t="s">
        <v>40</v>
      </c>
      <c r="M41" s="35" t="s">
        <v>80</v>
      </c>
    </row>
    <row r="42" spans="1:13" s="36" customFormat="1" ht="36" x14ac:dyDescent="0.25">
      <c r="A42" s="25">
        <v>81100000</v>
      </c>
      <c r="B42" s="25" t="s">
        <v>84</v>
      </c>
      <c r="C42" s="25" t="s">
        <v>85</v>
      </c>
      <c r="D42" s="43" t="s">
        <v>86</v>
      </c>
      <c r="E42" s="52">
        <v>1</v>
      </c>
      <c r="F42" s="45" t="s">
        <v>87</v>
      </c>
      <c r="G42" s="46" t="s">
        <v>79</v>
      </c>
      <c r="H42" s="47" t="s">
        <v>38</v>
      </c>
      <c r="I42" s="50">
        <v>7000000</v>
      </c>
      <c r="J42" s="54">
        <f>+I42*E42</f>
        <v>7000000</v>
      </c>
      <c r="K42" s="34" t="s">
        <v>39</v>
      </c>
      <c r="L42" s="34" t="s">
        <v>40</v>
      </c>
      <c r="M42" s="35" t="s">
        <v>80</v>
      </c>
    </row>
    <row r="43" spans="1:13" s="36" customFormat="1" ht="39.75" customHeight="1" x14ac:dyDescent="0.25">
      <c r="A43" s="25">
        <v>81100000</v>
      </c>
      <c r="B43" s="25" t="s">
        <v>76</v>
      </c>
      <c r="C43" s="25" t="s">
        <v>231</v>
      </c>
      <c r="D43" s="47" t="s">
        <v>232</v>
      </c>
      <c r="E43" s="35">
        <v>1</v>
      </c>
      <c r="F43" s="45" t="s">
        <v>87</v>
      </c>
      <c r="G43" s="46" t="s">
        <v>79</v>
      </c>
      <c r="H43" s="47" t="s">
        <v>38</v>
      </c>
      <c r="I43" s="50">
        <v>7000000</v>
      </c>
      <c r="J43" s="50">
        <v>7000000</v>
      </c>
      <c r="K43" s="111" t="s">
        <v>39</v>
      </c>
      <c r="L43" s="111" t="s">
        <v>40</v>
      </c>
      <c r="M43" s="35" t="s">
        <v>80</v>
      </c>
    </row>
    <row r="44" spans="1:13" s="36" customFormat="1" ht="48" x14ac:dyDescent="0.25">
      <c r="A44" s="55">
        <v>80141902</v>
      </c>
      <c r="B44" s="25" t="s">
        <v>88</v>
      </c>
      <c r="C44" s="25" t="s">
        <v>89</v>
      </c>
      <c r="D44" s="43" t="s">
        <v>83</v>
      </c>
      <c r="E44" s="52">
        <v>11</v>
      </c>
      <c r="F44" s="45" t="s">
        <v>36</v>
      </c>
      <c r="G44" s="46" t="s">
        <v>79</v>
      </c>
      <c r="H44" s="47" t="s">
        <v>38</v>
      </c>
      <c r="I44" s="50">
        <v>2690000</v>
      </c>
      <c r="J44" s="54">
        <f>+I44*E44</f>
        <v>29590000</v>
      </c>
      <c r="K44" s="34" t="s">
        <v>39</v>
      </c>
      <c r="L44" s="34" t="s">
        <v>40</v>
      </c>
      <c r="M44" s="35" t="s">
        <v>90</v>
      </c>
    </row>
    <row r="45" spans="1:13" s="36" customFormat="1" ht="44.25" customHeight="1" x14ac:dyDescent="0.25">
      <c r="A45" s="55">
        <v>85111500</v>
      </c>
      <c r="B45" s="25" t="s">
        <v>91</v>
      </c>
      <c r="C45" s="25" t="s">
        <v>92</v>
      </c>
      <c r="D45" s="43" t="s">
        <v>83</v>
      </c>
      <c r="E45" s="52">
        <v>11</v>
      </c>
      <c r="F45" s="45" t="s">
        <v>36</v>
      </c>
      <c r="G45" s="46" t="s">
        <v>79</v>
      </c>
      <c r="H45" s="47" t="s">
        <v>38</v>
      </c>
      <c r="I45" s="50">
        <v>6480000</v>
      </c>
      <c r="J45" s="54">
        <f t="shared" si="1"/>
        <v>71280000</v>
      </c>
      <c r="K45" s="34" t="s">
        <v>39</v>
      </c>
      <c r="L45" s="34" t="s">
        <v>40</v>
      </c>
      <c r="M45" s="35" t="s">
        <v>90</v>
      </c>
    </row>
    <row r="46" spans="1:13" s="36" customFormat="1" ht="24" x14ac:dyDescent="0.25">
      <c r="A46" s="55">
        <v>80100000</v>
      </c>
      <c r="B46" s="25" t="s">
        <v>93</v>
      </c>
      <c r="C46" s="25" t="s">
        <v>94</v>
      </c>
      <c r="D46" s="43" t="s">
        <v>95</v>
      </c>
      <c r="E46" s="35">
        <v>6</v>
      </c>
      <c r="F46" s="45" t="s">
        <v>36</v>
      </c>
      <c r="G46" s="46" t="s">
        <v>79</v>
      </c>
      <c r="H46" s="47" t="s">
        <v>38</v>
      </c>
      <c r="I46" s="50">
        <v>37380000</v>
      </c>
      <c r="J46" s="54">
        <f t="shared" si="1"/>
        <v>224280000</v>
      </c>
      <c r="K46" s="34" t="s">
        <v>39</v>
      </c>
      <c r="L46" s="34" t="s">
        <v>40</v>
      </c>
      <c r="M46" s="35" t="s">
        <v>96</v>
      </c>
    </row>
    <row r="47" spans="1:13" s="36" customFormat="1" ht="36" x14ac:dyDescent="0.25">
      <c r="A47" s="25">
        <v>80120000</v>
      </c>
      <c r="B47" s="25" t="s">
        <v>97</v>
      </c>
      <c r="C47" s="25" t="s">
        <v>98</v>
      </c>
      <c r="D47" s="43" t="s">
        <v>35</v>
      </c>
      <c r="E47" s="52">
        <v>12</v>
      </c>
      <c r="F47" s="45" t="s">
        <v>36</v>
      </c>
      <c r="G47" s="46" t="s">
        <v>79</v>
      </c>
      <c r="H47" s="47" t="s">
        <v>38</v>
      </c>
      <c r="I47" s="50">
        <v>1780000</v>
      </c>
      <c r="J47" s="54">
        <f t="shared" si="1"/>
        <v>21360000</v>
      </c>
      <c r="K47" s="34" t="s">
        <v>39</v>
      </c>
      <c r="L47" s="34" t="s">
        <v>40</v>
      </c>
      <c r="M47" s="35" t="s">
        <v>99</v>
      </c>
    </row>
    <row r="48" spans="1:13" s="36" customFormat="1" ht="39.75" customHeight="1" x14ac:dyDescent="0.25">
      <c r="A48" s="25">
        <v>80100000</v>
      </c>
      <c r="B48" s="25" t="s">
        <v>100</v>
      </c>
      <c r="C48" s="25" t="s">
        <v>101</v>
      </c>
      <c r="D48" s="43" t="s">
        <v>35</v>
      </c>
      <c r="E48" s="52">
        <v>12</v>
      </c>
      <c r="F48" s="45" t="s">
        <v>36</v>
      </c>
      <c r="G48" s="46" t="s">
        <v>79</v>
      </c>
      <c r="H48" s="47" t="s">
        <v>38</v>
      </c>
      <c r="I48" s="50">
        <v>40000000</v>
      </c>
      <c r="J48" s="54">
        <f t="shared" si="1"/>
        <v>480000000</v>
      </c>
      <c r="K48" s="34" t="s">
        <v>39</v>
      </c>
      <c r="L48" s="34" t="s">
        <v>40</v>
      </c>
      <c r="M48" s="35" t="s">
        <v>102</v>
      </c>
    </row>
    <row r="49" spans="1:13" s="36" customFormat="1" ht="30" customHeight="1" x14ac:dyDescent="0.25">
      <c r="A49" s="25">
        <v>80100000</v>
      </c>
      <c r="B49" s="25" t="s">
        <v>100</v>
      </c>
      <c r="C49" s="25" t="s">
        <v>229</v>
      </c>
      <c r="D49" s="43" t="s">
        <v>230</v>
      </c>
      <c r="E49" s="52">
        <v>1</v>
      </c>
      <c r="F49" s="45" t="s">
        <v>36</v>
      </c>
      <c r="G49" s="46" t="s">
        <v>79</v>
      </c>
      <c r="H49" s="47" t="s">
        <v>38</v>
      </c>
      <c r="I49" s="50">
        <v>46410000</v>
      </c>
      <c r="J49" s="54">
        <f t="shared" si="1"/>
        <v>46410000</v>
      </c>
      <c r="K49" s="34" t="s">
        <v>39</v>
      </c>
      <c r="L49" s="34" t="s">
        <v>40</v>
      </c>
      <c r="M49" s="35" t="s">
        <v>99</v>
      </c>
    </row>
    <row r="50" spans="1:13" s="36" customFormat="1" ht="49.5" customHeight="1" x14ac:dyDescent="0.25">
      <c r="A50" s="102">
        <v>80100000</v>
      </c>
      <c r="B50" s="102" t="s">
        <v>100</v>
      </c>
      <c r="C50" s="102" t="s">
        <v>236</v>
      </c>
      <c r="D50" s="103" t="s">
        <v>237</v>
      </c>
      <c r="E50" s="104">
        <v>3</v>
      </c>
      <c r="F50" s="105" t="s">
        <v>36</v>
      </c>
      <c r="G50" s="106" t="s">
        <v>238</v>
      </c>
      <c r="H50" s="107" t="s">
        <v>38</v>
      </c>
      <c r="I50" s="115">
        <v>32000000</v>
      </c>
      <c r="J50" s="108">
        <f>+I50*E50</f>
        <v>96000000</v>
      </c>
      <c r="K50" s="109" t="s">
        <v>39</v>
      </c>
      <c r="L50" s="109" t="s">
        <v>40</v>
      </c>
      <c r="M50" s="110" t="s">
        <v>41</v>
      </c>
    </row>
    <row r="51" spans="1:13" s="36" customFormat="1" ht="48" x14ac:dyDescent="0.25">
      <c r="A51" s="25">
        <v>80100000</v>
      </c>
      <c r="B51" s="25" t="s">
        <v>103</v>
      </c>
      <c r="C51" s="25" t="s">
        <v>104</v>
      </c>
      <c r="D51" s="43" t="s">
        <v>35</v>
      </c>
      <c r="E51" s="52">
        <v>12</v>
      </c>
      <c r="F51" s="45" t="s">
        <v>36</v>
      </c>
      <c r="G51" s="46" t="s">
        <v>79</v>
      </c>
      <c r="H51" s="47" t="s">
        <v>38</v>
      </c>
      <c r="I51" s="50">
        <v>368861423.90455556</v>
      </c>
      <c r="J51" s="54">
        <f t="shared" si="1"/>
        <v>4426337086.8546667</v>
      </c>
      <c r="K51" s="34" t="s">
        <v>39</v>
      </c>
      <c r="L51" s="34" t="s">
        <v>40</v>
      </c>
      <c r="M51" s="25" t="s">
        <v>105</v>
      </c>
    </row>
    <row r="52" spans="1:13" s="41" customFormat="1" x14ac:dyDescent="0.25">
      <c r="A52" s="37"/>
      <c r="B52" s="117" t="s">
        <v>106</v>
      </c>
      <c r="C52" s="118"/>
      <c r="D52" s="118"/>
      <c r="E52" s="118"/>
      <c r="F52" s="118"/>
      <c r="G52" s="118"/>
      <c r="H52" s="118"/>
      <c r="I52" s="119"/>
      <c r="J52" s="38">
        <f>SUM(J53:J56)</f>
        <v>2366367600</v>
      </c>
      <c r="K52" s="39"/>
      <c r="L52" s="39"/>
      <c r="M52" s="40"/>
    </row>
    <row r="53" spans="1:13" s="36" customFormat="1" ht="60" x14ac:dyDescent="0.25">
      <c r="A53" s="55">
        <v>80141902</v>
      </c>
      <c r="B53" s="56" t="s">
        <v>107</v>
      </c>
      <c r="C53" s="56" t="s">
        <v>108</v>
      </c>
      <c r="D53" s="43" t="s">
        <v>83</v>
      </c>
      <c r="E53" s="52">
        <v>11</v>
      </c>
      <c r="F53" s="45" t="s">
        <v>36</v>
      </c>
      <c r="G53" s="46" t="s">
        <v>79</v>
      </c>
      <c r="H53" s="47" t="s">
        <v>38</v>
      </c>
      <c r="I53" s="50">
        <v>5407963.6363636404</v>
      </c>
      <c r="J53" s="54">
        <f>+I53*E53</f>
        <v>59487600.000000045</v>
      </c>
      <c r="K53" s="34" t="s">
        <v>39</v>
      </c>
      <c r="L53" s="34" t="s">
        <v>40</v>
      </c>
      <c r="M53" s="35" t="s">
        <v>90</v>
      </c>
    </row>
    <row r="54" spans="1:13" s="36" customFormat="1" ht="36" x14ac:dyDescent="0.25">
      <c r="A54" s="55">
        <v>84130000</v>
      </c>
      <c r="B54" s="56" t="s">
        <v>109</v>
      </c>
      <c r="C54" s="45" t="s">
        <v>110</v>
      </c>
      <c r="D54" s="43" t="s">
        <v>111</v>
      </c>
      <c r="E54" s="52">
        <v>9</v>
      </c>
      <c r="F54" s="53" t="s">
        <v>36</v>
      </c>
      <c r="G54" s="46" t="s">
        <v>79</v>
      </c>
      <c r="H54" s="47" t="s">
        <v>38</v>
      </c>
      <c r="I54" s="50">
        <v>1582222.2222222222</v>
      </c>
      <c r="J54" s="54">
        <f t="shared" ref="J54:J56" si="2">+I54*E54</f>
        <v>14240000</v>
      </c>
      <c r="K54" s="34" t="s">
        <v>39</v>
      </c>
      <c r="L54" s="34" t="s">
        <v>40</v>
      </c>
      <c r="M54" s="35" t="s">
        <v>96</v>
      </c>
    </row>
    <row r="55" spans="1:13" s="36" customFormat="1" ht="36" x14ac:dyDescent="0.25">
      <c r="A55" s="55">
        <v>84130000</v>
      </c>
      <c r="B55" s="56" t="s">
        <v>109</v>
      </c>
      <c r="C55" s="45" t="s">
        <v>112</v>
      </c>
      <c r="D55" s="43" t="s">
        <v>78</v>
      </c>
      <c r="E55" s="57">
        <v>1</v>
      </c>
      <c r="F55" s="53" t="s">
        <v>113</v>
      </c>
      <c r="G55" s="46" t="s">
        <v>79</v>
      </c>
      <c r="H55" s="47" t="s">
        <v>38</v>
      </c>
      <c r="I55" s="50">
        <v>1780000000</v>
      </c>
      <c r="J55" s="54">
        <f t="shared" si="2"/>
        <v>1780000000</v>
      </c>
      <c r="K55" s="58" t="s">
        <v>39</v>
      </c>
      <c r="L55" s="34" t="s">
        <v>40</v>
      </c>
      <c r="M55" s="35" t="s">
        <v>99</v>
      </c>
    </row>
    <row r="56" spans="1:13" s="36" customFormat="1" ht="24" x14ac:dyDescent="0.25">
      <c r="A56" s="55">
        <v>84130000</v>
      </c>
      <c r="B56" s="56" t="s">
        <v>109</v>
      </c>
      <c r="C56" s="56" t="s">
        <v>114</v>
      </c>
      <c r="D56" s="43" t="s">
        <v>35</v>
      </c>
      <c r="E56" s="52">
        <v>12</v>
      </c>
      <c r="F56" s="45" t="s">
        <v>36</v>
      </c>
      <c r="G56" s="46" t="s">
        <v>79</v>
      </c>
      <c r="H56" s="47" t="s">
        <v>38</v>
      </c>
      <c r="I56" s="50">
        <v>42720000</v>
      </c>
      <c r="J56" s="54">
        <f t="shared" si="2"/>
        <v>512640000</v>
      </c>
      <c r="K56" s="34" t="s">
        <v>39</v>
      </c>
      <c r="L56" s="34" t="s">
        <v>40</v>
      </c>
      <c r="M56" s="35" t="s">
        <v>41</v>
      </c>
    </row>
    <row r="57" spans="1:13" s="41" customFormat="1" x14ac:dyDescent="0.25">
      <c r="A57" s="37"/>
      <c r="B57" s="117" t="s">
        <v>115</v>
      </c>
      <c r="C57" s="118"/>
      <c r="D57" s="118"/>
      <c r="E57" s="118"/>
      <c r="F57" s="118"/>
      <c r="G57" s="118"/>
      <c r="H57" s="118"/>
      <c r="I57" s="119"/>
      <c r="J57" s="38">
        <f>SUM(J58:J72)</f>
        <v>6633356000</v>
      </c>
      <c r="K57" s="39"/>
      <c r="L57" s="39"/>
      <c r="M57" s="40"/>
    </row>
    <row r="58" spans="1:13" s="36" customFormat="1" ht="48" x14ac:dyDescent="0.25">
      <c r="A58" s="25">
        <v>4323261001</v>
      </c>
      <c r="B58" s="25" t="s">
        <v>116</v>
      </c>
      <c r="C58" s="25" t="s">
        <v>117</v>
      </c>
      <c r="D58" s="43" t="s">
        <v>118</v>
      </c>
      <c r="E58" s="52">
        <v>10</v>
      </c>
      <c r="F58" s="45" t="s">
        <v>36</v>
      </c>
      <c r="G58" s="46" t="s">
        <v>79</v>
      </c>
      <c r="H58" s="47" t="s">
        <v>38</v>
      </c>
      <c r="I58" s="50">
        <v>1810000</v>
      </c>
      <c r="J58" s="54">
        <f>+I58*E58</f>
        <v>18100000</v>
      </c>
      <c r="K58" s="34" t="s">
        <v>39</v>
      </c>
      <c r="L58" s="34" t="s">
        <v>40</v>
      </c>
      <c r="M58" s="35" t="s">
        <v>119</v>
      </c>
    </row>
    <row r="59" spans="1:13" s="36" customFormat="1" ht="36" x14ac:dyDescent="0.25">
      <c r="A59" s="25">
        <v>4323261001</v>
      </c>
      <c r="B59" s="25" t="s">
        <v>120</v>
      </c>
      <c r="C59" s="25" t="s">
        <v>121</v>
      </c>
      <c r="D59" s="43" t="s">
        <v>118</v>
      </c>
      <c r="E59" s="52">
        <v>10</v>
      </c>
      <c r="F59" s="45" t="s">
        <v>36</v>
      </c>
      <c r="G59" s="46" t="s">
        <v>79</v>
      </c>
      <c r="H59" s="47" t="s">
        <v>38</v>
      </c>
      <c r="I59" s="50">
        <v>5340000</v>
      </c>
      <c r="J59" s="54">
        <f>+E59*I59</f>
        <v>53400000</v>
      </c>
      <c r="K59" s="34" t="s">
        <v>39</v>
      </c>
      <c r="L59" s="34" t="s">
        <v>40</v>
      </c>
      <c r="M59" s="35" t="s">
        <v>119</v>
      </c>
    </row>
    <row r="60" spans="1:13" s="36" customFormat="1" ht="24" x14ac:dyDescent="0.25">
      <c r="A60" s="55">
        <v>43210000</v>
      </c>
      <c r="B60" s="25" t="s">
        <v>122</v>
      </c>
      <c r="C60" s="25" t="s">
        <v>123</v>
      </c>
      <c r="D60" s="43" t="s">
        <v>83</v>
      </c>
      <c r="E60" s="52">
        <v>1</v>
      </c>
      <c r="F60" s="45" t="s">
        <v>87</v>
      </c>
      <c r="G60" s="46" t="s">
        <v>79</v>
      </c>
      <c r="H60" s="47" t="s">
        <v>38</v>
      </c>
      <c r="I60" s="50">
        <v>5340000</v>
      </c>
      <c r="J60" s="54">
        <f>+I60*E60</f>
        <v>5340000</v>
      </c>
      <c r="K60" s="34" t="s">
        <v>39</v>
      </c>
      <c r="L60" s="34" t="s">
        <v>40</v>
      </c>
      <c r="M60" s="35" t="s">
        <v>124</v>
      </c>
    </row>
    <row r="61" spans="1:13" s="36" customFormat="1" ht="36" x14ac:dyDescent="0.25">
      <c r="A61" s="25">
        <v>43210000</v>
      </c>
      <c r="B61" s="25" t="s">
        <v>122</v>
      </c>
      <c r="C61" s="25" t="s">
        <v>125</v>
      </c>
      <c r="D61" s="43" t="s">
        <v>35</v>
      </c>
      <c r="E61" s="35">
        <v>3</v>
      </c>
      <c r="F61" s="45" t="s">
        <v>36</v>
      </c>
      <c r="G61" s="46" t="s">
        <v>79</v>
      </c>
      <c r="H61" s="47" t="s">
        <v>38</v>
      </c>
      <c r="I61" s="50">
        <v>42428000</v>
      </c>
      <c r="J61" s="54">
        <f>+E61*I61</f>
        <v>127284000</v>
      </c>
      <c r="K61" s="34" t="s">
        <v>39</v>
      </c>
      <c r="L61" s="34" t="s">
        <v>40</v>
      </c>
      <c r="M61" s="35" t="s">
        <v>126</v>
      </c>
    </row>
    <row r="62" spans="1:13" s="36" customFormat="1" ht="24" x14ac:dyDescent="0.25">
      <c r="A62" s="25">
        <v>43210000</v>
      </c>
      <c r="B62" s="25" t="s">
        <v>122</v>
      </c>
      <c r="C62" s="25" t="s">
        <v>127</v>
      </c>
      <c r="D62" s="43" t="s">
        <v>35</v>
      </c>
      <c r="E62" s="52">
        <v>3</v>
      </c>
      <c r="F62" s="45" t="s">
        <v>87</v>
      </c>
      <c r="G62" s="46" t="s">
        <v>79</v>
      </c>
      <c r="H62" s="47" t="s">
        <v>38</v>
      </c>
      <c r="I62" s="50">
        <v>5500000</v>
      </c>
      <c r="J62" s="54">
        <f t="shared" ref="J62:J72" si="3">+I62*E62</f>
        <v>16500000</v>
      </c>
      <c r="K62" s="34" t="s">
        <v>39</v>
      </c>
      <c r="L62" s="34" t="s">
        <v>40</v>
      </c>
      <c r="M62" s="35" t="s">
        <v>126</v>
      </c>
    </row>
    <row r="63" spans="1:13" s="36" customFormat="1" ht="24" x14ac:dyDescent="0.25">
      <c r="A63" s="25">
        <v>81161700</v>
      </c>
      <c r="B63" s="25" t="s">
        <v>128</v>
      </c>
      <c r="C63" s="25" t="s">
        <v>129</v>
      </c>
      <c r="D63" s="43" t="s">
        <v>35</v>
      </c>
      <c r="E63" s="52">
        <v>12</v>
      </c>
      <c r="F63" s="45" t="s">
        <v>36</v>
      </c>
      <c r="G63" s="46" t="s">
        <v>79</v>
      </c>
      <c r="H63" s="47" t="s">
        <v>38</v>
      </c>
      <c r="I63" s="50">
        <v>4450000</v>
      </c>
      <c r="J63" s="54">
        <f t="shared" si="3"/>
        <v>53400000</v>
      </c>
      <c r="K63" s="34" t="s">
        <v>39</v>
      </c>
      <c r="L63" s="34" t="s">
        <v>40</v>
      </c>
      <c r="M63" s="35" t="s">
        <v>126</v>
      </c>
    </row>
    <row r="64" spans="1:13" s="36" customFormat="1" ht="48" x14ac:dyDescent="0.25">
      <c r="A64" s="25">
        <v>83111507</v>
      </c>
      <c r="B64" s="112" t="s">
        <v>233</v>
      </c>
      <c r="C64" s="112" t="s">
        <v>234</v>
      </c>
      <c r="D64" s="47" t="s">
        <v>230</v>
      </c>
      <c r="E64" s="35">
        <v>3</v>
      </c>
      <c r="F64" s="53" t="s">
        <v>36</v>
      </c>
      <c r="G64" s="46" t="s">
        <v>79</v>
      </c>
      <c r="H64" s="47" t="s">
        <v>38</v>
      </c>
      <c r="I64" s="50">
        <v>1800000000</v>
      </c>
      <c r="J64" s="50">
        <f>+I64*E64</f>
        <v>5400000000</v>
      </c>
      <c r="K64" s="111" t="s">
        <v>39</v>
      </c>
      <c r="L64" s="111" t="s">
        <v>40</v>
      </c>
      <c r="M64" s="35" t="s">
        <v>124</v>
      </c>
    </row>
    <row r="65" spans="1:13" s="36" customFormat="1" ht="24" x14ac:dyDescent="0.25">
      <c r="A65" s="25">
        <v>43210000</v>
      </c>
      <c r="B65" s="25" t="s">
        <v>122</v>
      </c>
      <c r="C65" s="25" t="s">
        <v>130</v>
      </c>
      <c r="D65" s="43" t="s">
        <v>83</v>
      </c>
      <c r="E65" s="52">
        <v>1</v>
      </c>
      <c r="F65" s="45" t="s">
        <v>87</v>
      </c>
      <c r="G65" s="46" t="s">
        <v>79</v>
      </c>
      <c r="H65" s="47" t="s">
        <v>38</v>
      </c>
      <c r="I65" s="50">
        <v>1424000</v>
      </c>
      <c r="J65" s="59">
        <f>+I65*E65</f>
        <v>1424000</v>
      </c>
      <c r="K65" s="34" t="s">
        <v>39</v>
      </c>
      <c r="L65" s="34" t="s">
        <v>40</v>
      </c>
      <c r="M65" s="35" t="s">
        <v>126</v>
      </c>
    </row>
    <row r="66" spans="1:13" s="60" customFormat="1" ht="36" x14ac:dyDescent="0.25">
      <c r="A66" s="25">
        <v>4323261005</v>
      </c>
      <c r="B66" s="25" t="s">
        <v>131</v>
      </c>
      <c r="C66" s="25" t="s">
        <v>132</v>
      </c>
      <c r="D66" s="43" t="s">
        <v>118</v>
      </c>
      <c r="E66" s="52">
        <v>12</v>
      </c>
      <c r="F66" s="45" t="s">
        <v>36</v>
      </c>
      <c r="G66" s="46" t="s">
        <v>79</v>
      </c>
      <c r="H66" s="47" t="s">
        <v>38</v>
      </c>
      <c r="I66" s="50">
        <v>5785000</v>
      </c>
      <c r="J66" s="54">
        <f>+I66*E66</f>
        <v>69420000</v>
      </c>
      <c r="K66" s="34" t="s">
        <v>39</v>
      </c>
      <c r="L66" s="34" t="s">
        <v>40</v>
      </c>
      <c r="M66" s="35" t="s">
        <v>119</v>
      </c>
    </row>
    <row r="67" spans="1:13" s="36" customFormat="1" ht="36" x14ac:dyDescent="0.25">
      <c r="A67" s="25">
        <v>4323261005</v>
      </c>
      <c r="B67" s="25" t="s">
        <v>133</v>
      </c>
      <c r="C67" s="25" t="s">
        <v>134</v>
      </c>
      <c r="D67" s="43" t="s">
        <v>118</v>
      </c>
      <c r="E67" s="52">
        <v>1</v>
      </c>
      <c r="F67" s="45" t="s">
        <v>36</v>
      </c>
      <c r="G67" s="46" t="s">
        <v>79</v>
      </c>
      <c r="H67" s="47" t="s">
        <v>38</v>
      </c>
      <c r="I67" s="50">
        <v>222500000</v>
      </c>
      <c r="J67" s="54">
        <f>+I67*E67</f>
        <v>222500000</v>
      </c>
      <c r="K67" s="34" t="s">
        <v>39</v>
      </c>
      <c r="L67" s="34" t="s">
        <v>40</v>
      </c>
      <c r="M67" s="35" t="s">
        <v>119</v>
      </c>
    </row>
    <row r="68" spans="1:13" s="36" customFormat="1" ht="36" x14ac:dyDescent="0.25">
      <c r="A68" s="25">
        <v>4323261005</v>
      </c>
      <c r="B68" s="25" t="s">
        <v>131</v>
      </c>
      <c r="C68" s="56" t="s">
        <v>135</v>
      </c>
      <c r="D68" s="43" t="s">
        <v>35</v>
      </c>
      <c r="E68" s="35">
        <v>12</v>
      </c>
      <c r="F68" s="45" t="s">
        <v>36</v>
      </c>
      <c r="G68" s="46" t="s">
        <v>79</v>
      </c>
      <c r="H68" s="47" t="s">
        <v>38</v>
      </c>
      <c r="I68" s="50">
        <v>5020000</v>
      </c>
      <c r="J68" s="54">
        <f t="shared" si="3"/>
        <v>60240000</v>
      </c>
      <c r="K68" s="34" t="s">
        <v>39</v>
      </c>
      <c r="L68" s="34" t="s">
        <v>40</v>
      </c>
      <c r="M68" s="35" t="s">
        <v>119</v>
      </c>
    </row>
    <row r="69" spans="1:13" s="36" customFormat="1" ht="36" x14ac:dyDescent="0.25">
      <c r="A69" s="25">
        <v>4323261005</v>
      </c>
      <c r="B69" s="25" t="s">
        <v>131</v>
      </c>
      <c r="C69" s="56" t="s">
        <v>136</v>
      </c>
      <c r="D69" s="43" t="s">
        <v>35</v>
      </c>
      <c r="E69" s="35">
        <v>1</v>
      </c>
      <c r="F69" s="45" t="s">
        <v>36</v>
      </c>
      <c r="G69" s="46" t="s">
        <v>79</v>
      </c>
      <c r="H69" s="47" t="s">
        <v>38</v>
      </c>
      <c r="I69" s="50">
        <v>71200000</v>
      </c>
      <c r="J69" s="54">
        <f t="shared" si="3"/>
        <v>71200000</v>
      </c>
      <c r="K69" s="34" t="s">
        <v>39</v>
      </c>
      <c r="L69" s="34" t="s">
        <v>40</v>
      </c>
      <c r="M69" s="35" t="s">
        <v>119</v>
      </c>
    </row>
    <row r="70" spans="1:13" s="60" customFormat="1" ht="46.5" customHeight="1" x14ac:dyDescent="0.25">
      <c r="A70" s="25">
        <v>4323261005</v>
      </c>
      <c r="B70" s="25" t="s">
        <v>131</v>
      </c>
      <c r="C70" s="56" t="s">
        <v>137</v>
      </c>
      <c r="D70" s="43" t="s">
        <v>35</v>
      </c>
      <c r="E70" s="35">
        <v>1</v>
      </c>
      <c r="F70" s="45" t="s">
        <v>36</v>
      </c>
      <c r="G70" s="46" t="s">
        <v>79</v>
      </c>
      <c r="H70" s="47" t="s">
        <v>38</v>
      </c>
      <c r="I70" s="50">
        <v>442700000</v>
      </c>
      <c r="J70" s="54">
        <f t="shared" si="3"/>
        <v>442700000</v>
      </c>
      <c r="K70" s="34" t="s">
        <v>39</v>
      </c>
      <c r="L70" s="34" t="s">
        <v>40</v>
      </c>
      <c r="M70" s="35" t="s">
        <v>119</v>
      </c>
    </row>
    <row r="71" spans="1:13" s="36" customFormat="1" ht="41.25" customHeight="1" x14ac:dyDescent="0.25">
      <c r="A71" s="25">
        <v>4323261005</v>
      </c>
      <c r="B71" s="25" t="s">
        <v>131</v>
      </c>
      <c r="C71" s="56" t="s">
        <v>138</v>
      </c>
      <c r="D71" s="43" t="s">
        <v>35</v>
      </c>
      <c r="E71" s="35">
        <v>12</v>
      </c>
      <c r="F71" s="45" t="s">
        <v>36</v>
      </c>
      <c r="G71" s="46" t="s">
        <v>79</v>
      </c>
      <c r="H71" s="47" t="s">
        <v>38</v>
      </c>
      <c r="I71" s="50">
        <v>4450000</v>
      </c>
      <c r="J71" s="54">
        <f t="shared" si="3"/>
        <v>53400000</v>
      </c>
      <c r="K71" s="34" t="s">
        <v>39</v>
      </c>
      <c r="L71" s="34" t="s">
        <v>40</v>
      </c>
      <c r="M71" s="35" t="s">
        <v>119</v>
      </c>
    </row>
    <row r="72" spans="1:13" s="36" customFormat="1" ht="36" x14ac:dyDescent="0.25">
      <c r="A72" s="25">
        <v>4323261005</v>
      </c>
      <c r="B72" s="25" t="s">
        <v>131</v>
      </c>
      <c r="C72" s="56" t="s">
        <v>139</v>
      </c>
      <c r="D72" s="43" t="s">
        <v>35</v>
      </c>
      <c r="E72" s="35">
        <v>12</v>
      </c>
      <c r="F72" s="45" t="s">
        <v>36</v>
      </c>
      <c r="G72" s="46" t="s">
        <v>79</v>
      </c>
      <c r="H72" s="47" t="s">
        <v>38</v>
      </c>
      <c r="I72" s="50">
        <v>3204000</v>
      </c>
      <c r="J72" s="54">
        <f t="shared" si="3"/>
        <v>38448000</v>
      </c>
      <c r="K72" s="34" t="s">
        <v>39</v>
      </c>
      <c r="L72" s="34" t="s">
        <v>40</v>
      </c>
      <c r="M72" s="35" t="s">
        <v>80</v>
      </c>
    </row>
    <row r="73" spans="1:13" s="41" customFormat="1" x14ac:dyDescent="0.25">
      <c r="A73" s="37"/>
      <c r="B73" s="117" t="s">
        <v>140</v>
      </c>
      <c r="C73" s="118"/>
      <c r="D73" s="118"/>
      <c r="E73" s="118"/>
      <c r="F73" s="118"/>
      <c r="G73" s="118"/>
      <c r="H73" s="118"/>
      <c r="I73" s="119" t="e">
        <v>#DIV/0!</v>
      </c>
      <c r="J73" s="38">
        <f>SUM(J74:J75)</f>
        <v>1370400000</v>
      </c>
      <c r="K73" s="39"/>
      <c r="L73" s="39"/>
      <c r="M73" s="40"/>
    </row>
    <row r="74" spans="1:13" s="36" customFormat="1" ht="36" x14ac:dyDescent="0.25">
      <c r="A74" s="25">
        <v>72100000</v>
      </c>
      <c r="B74" s="25" t="s">
        <v>141</v>
      </c>
      <c r="C74" s="45" t="s">
        <v>142</v>
      </c>
      <c r="D74" s="43" t="s">
        <v>35</v>
      </c>
      <c r="E74" s="52">
        <v>12</v>
      </c>
      <c r="F74" s="53" t="s">
        <v>36</v>
      </c>
      <c r="G74" s="46" t="s">
        <v>143</v>
      </c>
      <c r="H74" s="47" t="s">
        <v>38</v>
      </c>
      <c r="I74" s="50">
        <v>96400000</v>
      </c>
      <c r="J74" s="54">
        <f>+I74*E74</f>
        <v>1156800000</v>
      </c>
      <c r="K74" s="34" t="s">
        <v>39</v>
      </c>
      <c r="L74" s="34" t="s">
        <v>40</v>
      </c>
      <c r="M74" s="35" t="s">
        <v>96</v>
      </c>
    </row>
    <row r="75" spans="1:13" s="36" customFormat="1" ht="36" x14ac:dyDescent="0.25">
      <c r="A75" s="25">
        <v>72100000</v>
      </c>
      <c r="B75" s="25" t="s">
        <v>144</v>
      </c>
      <c r="C75" s="45" t="s">
        <v>145</v>
      </c>
      <c r="D75" s="43" t="s">
        <v>35</v>
      </c>
      <c r="E75" s="52">
        <v>12</v>
      </c>
      <c r="F75" s="45" t="s">
        <v>36</v>
      </c>
      <c r="G75" s="46" t="s">
        <v>79</v>
      </c>
      <c r="H75" s="47" t="s">
        <v>38</v>
      </c>
      <c r="I75" s="50">
        <v>17800000</v>
      </c>
      <c r="J75" s="54">
        <f>+I75*E75</f>
        <v>213600000</v>
      </c>
      <c r="K75" s="34" t="s">
        <v>39</v>
      </c>
      <c r="L75" s="34" t="s">
        <v>40</v>
      </c>
      <c r="M75" s="35" t="s">
        <v>96</v>
      </c>
    </row>
    <row r="76" spans="1:13" s="41" customFormat="1" x14ac:dyDescent="0.25">
      <c r="A76" s="37"/>
      <c r="B76" s="117" t="s">
        <v>146</v>
      </c>
      <c r="C76" s="118"/>
      <c r="D76" s="118"/>
      <c r="E76" s="118"/>
      <c r="F76" s="118"/>
      <c r="G76" s="118"/>
      <c r="H76" s="118"/>
      <c r="I76" s="119" t="e">
        <v>#DIV/0!</v>
      </c>
      <c r="J76" s="38">
        <f>SUM(J77:J80)</f>
        <v>5553600000</v>
      </c>
      <c r="K76" s="39"/>
      <c r="L76" s="39"/>
      <c r="M76" s="40"/>
    </row>
    <row r="77" spans="1:13" s="36" customFormat="1" ht="36" x14ac:dyDescent="0.25">
      <c r="A77" s="25">
        <v>56000000</v>
      </c>
      <c r="B77" s="42" t="s">
        <v>147</v>
      </c>
      <c r="C77" s="45" t="s">
        <v>148</v>
      </c>
      <c r="D77" s="43" t="s">
        <v>35</v>
      </c>
      <c r="E77" s="52">
        <v>12</v>
      </c>
      <c r="F77" s="45" t="s">
        <v>36</v>
      </c>
      <c r="G77" s="46" t="s">
        <v>79</v>
      </c>
      <c r="H77" s="47" t="s">
        <v>38</v>
      </c>
      <c r="I77" s="50">
        <v>48950000</v>
      </c>
      <c r="J77" s="54">
        <f>+I77*E77</f>
        <v>587400000</v>
      </c>
      <c r="K77" s="34" t="s">
        <v>39</v>
      </c>
      <c r="L77" s="34" t="s">
        <v>40</v>
      </c>
      <c r="M77" s="35" t="s">
        <v>96</v>
      </c>
    </row>
    <row r="78" spans="1:13" s="36" customFormat="1" ht="48" x14ac:dyDescent="0.25">
      <c r="A78" s="25">
        <v>80131505</v>
      </c>
      <c r="B78" s="53" t="s">
        <v>149</v>
      </c>
      <c r="C78" s="53" t="s">
        <v>150</v>
      </c>
      <c r="D78" s="43" t="s">
        <v>35</v>
      </c>
      <c r="E78" s="52">
        <v>12</v>
      </c>
      <c r="F78" s="45" t="s">
        <v>36</v>
      </c>
      <c r="G78" s="46" t="s">
        <v>143</v>
      </c>
      <c r="H78" s="47" t="s">
        <v>38</v>
      </c>
      <c r="I78" s="50">
        <v>338200000</v>
      </c>
      <c r="J78" s="54">
        <f>+I78*E78</f>
        <v>4058400000</v>
      </c>
      <c r="K78" s="34" t="s">
        <v>39</v>
      </c>
      <c r="L78" s="34" t="s">
        <v>40</v>
      </c>
      <c r="M78" s="35" t="s">
        <v>96</v>
      </c>
    </row>
    <row r="79" spans="1:13" s="36" customFormat="1" ht="48" x14ac:dyDescent="0.25">
      <c r="A79" s="25">
        <v>80131505</v>
      </c>
      <c r="B79" s="53" t="s">
        <v>149</v>
      </c>
      <c r="C79" s="53" t="s">
        <v>151</v>
      </c>
      <c r="D79" s="43" t="s">
        <v>35</v>
      </c>
      <c r="E79" s="52">
        <v>12</v>
      </c>
      <c r="F79" s="45" t="s">
        <v>36</v>
      </c>
      <c r="G79" s="46" t="s">
        <v>79</v>
      </c>
      <c r="H79" s="47" t="s">
        <v>38</v>
      </c>
      <c r="I79" s="50">
        <v>22250000</v>
      </c>
      <c r="J79" s="54">
        <f t="shared" ref="J79" si="4">+I79*E79</f>
        <v>267000000</v>
      </c>
      <c r="K79" s="34" t="s">
        <v>39</v>
      </c>
      <c r="L79" s="34" t="s">
        <v>40</v>
      </c>
      <c r="M79" s="35" t="s">
        <v>96</v>
      </c>
    </row>
    <row r="80" spans="1:13" s="36" customFormat="1" ht="48" x14ac:dyDescent="0.25">
      <c r="A80" s="25">
        <v>80131505</v>
      </c>
      <c r="B80" s="53" t="s">
        <v>149</v>
      </c>
      <c r="C80" s="53" t="s">
        <v>152</v>
      </c>
      <c r="D80" s="43" t="s">
        <v>35</v>
      </c>
      <c r="E80" s="52">
        <v>9</v>
      </c>
      <c r="F80" s="45" t="s">
        <v>36</v>
      </c>
      <c r="G80" s="46" t="s">
        <v>143</v>
      </c>
      <c r="H80" s="47" t="s">
        <v>38</v>
      </c>
      <c r="I80" s="50">
        <v>71200000</v>
      </c>
      <c r="J80" s="54">
        <f>+I80*E80</f>
        <v>640800000</v>
      </c>
      <c r="K80" s="34" t="s">
        <v>39</v>
      </c>
      <c r="L80" s="34" t="s">
        <v>40</v>
      </c>
      <c r="M80" s="35" t="s">
        <v>96</v>
      </c>
    </row>
    <row r="81" spans="1:13" s="41" customFormat="1" x14ac:dyDescent="0.25">
      <c r="A81" s="37"/>
      <c r="B81" s="117" t="s">
        <v>153</v>
      </c>
      <c r="C81" s="118"/>
      <c r="D81" s="118"/>
      <c r="E81" s="118"/>
      <c r="F81" s="118"/>
      <c r="G81" s="118"/>
      <c r="H81" s="118"/>
      <c r="I81" s="119" t="e">
        <v>#DIV/0!</v>
      </c>
      <c r="J81" s="38">
        <f>SUM(J82:J90)</f>
        <v>1030440000</v>
      </c>
      <c r="K81" s="39"/>
      <c r="L81" s="39"/>
      <c r="M81" s="40"/>
    </row>
    <row r="82" spans="1:13" s="36" customFormat="1" ht="60" x14ac:dyDescent="0.25">
      <c r="A82" s="25">
        <v>9314150602</v>
      </c>
      <c r="B82" s="42" t="s">
        <v>154</v>
      </c>
      <c r="C82" s="42" t="s">
        <v>155</v>
      </c>
      <c r="D82" s="43" t="s">
        <v>35</v>
      </c>
      <c r="E82" s="52">
        <v>11</v>
      </c>
      <c r="F82" s="45" t="s">
        <v>36</v>
      </c>
      <c r="G82" s="46" t="s">
        <v>79</v>
      </c>
      <c r="H82" s="47" t="s">
        <v>38</v>
      </c>
      <c r="I82" s="50">
        <v>55000000</v>
      </c>
      <c r="J82" s="54">
        <f>+I82*E82</f>
        <v>605000000</v>
      </c>
      <c r="K82" s="34" t="s">
        <v>39</v>
      </c>
      <c r="L82" s="34" t="s">
        <v>40</v>
      </c>
      <c r="M82" s="35" t="s">
        <v>156</v>
      </c>
    </row>
    <row r="83" spans="1:13" s="36" customFormat="1" ht="24" x14ac:dyDescent="0.25">
      <c r="A83" s="25">
        <v>46180000</v>
      </c>
      <c r="B83" s="42" t="s">
        <v>157</v>
      </c>
      <c r="C83" s="42" t="s">
        <v>158</v>
      </c>
      <c r="D83" s="43" t="s">
        <v>35</v>
      </c>
      <c r="E83" s="52">
        <v>12</v>
      </c>
      <c r="F83" s="45"/>
      <c r="G83" s="46" t="s">
        <v>79</v>
      </c>
      <c r="H83" s="47" t="s">
        <v>38</v>
      </c>
      <c r="I83" s="50">
        <v>6675000</v>
      </c>
      <c r="J83" s="54">
        <f>+I83*E83</f>
        <v>80100000</v>
      </c>
      <c r="K83" s="34" t="s">
        <v>39</v>
      </c>
      <c r="L83" s="34" t="s">
        <v>40</v>
      </c>
      <c r="M83" s="35" t="s">
        <v>90</v>
      </c>
    </row>
    <row r="84" spans="1:13" s="36" customFormat="1" ht="48" x14ac:dyDescent="0.25">
      <c r="A84" s="25">
        <v>9314150603</v>
      </c>
      <c r="B84" s="42" t="s">
        <v>159</v>
      </c>
      <c r="C84" s="42" t="s">
        <v>160</v>
      </c>
      <c r="D84" s="43" t="s">
        <v>83</v>
      </c>
      <c r="E84" s="52">
        <v>10</v>
      </c>
      <c r="F84" s="45" t="s">
        <v>36</v>
      </c>
      <c r="G84" s="46" t="s">
        <v>79</v>
      </c>
      <c r="H84" s="47" t="s">
        <v>38</v>
      </c>
      <c r="I84" s="50">
        <v>10680000</v>
      </c>
      <c r="J84" s="54">
        <f>+I84*E84</f>
        <v>106800000</v>
      </c>
      <c r="K84" s="34" t="s">
        <v>39</v>
      </c>
      <c r="L84" s="34" t="s">
        <v>40</v>
      </c>
      <c r="M84" s="35" t="s">
        <v>161</v>
      </c>
    </row>
    <row r="85" spans="1:13" s="36" customFormat="1" ht="84" x14ac:dyDescent="0.25">
      <c r="A85" s="25">
        <v>80141902</v>
      </c>
      <c r="B85" s="42" t="s">
        <v>162</v>
      </c>
      <c r="C85" s="42" t="s">
        <v>163</v>
      </c>
      <c r="D85" s="43" t="s">
        <v>164</v>
      </c>
      <c r="E85" s="52">
        <v>8</v>
      </c>
      <c r="F85" s="53" t="s">
        <v>36</v>
      </c>
      <c r="G85" s="46" t="s">
        <v>79</v>
      </c>
      <c r="H85" s="47" t="s">
        <v>38</v>
      </c>
      <c r="I85" s="50">
        <v>3330000</v>
      </c>
      <c r="J85" s="54">
        <f t="shared" ref="J85:J86" si="5">+I85*E85</f>
        <v>26640000</v>
      </c>
      <c r="K85" s="34" t="s">
        <v>39</v>
      </c>
      <c r="L85" s="34" t="s">
        <v>40</v>
      </c>
      <c r="M85" s="35" t="s">
        <v>80</v>
      </c>
    </row>
    <row r="86" spans="1:13" s="36" customFormat="1" ht="48" x14ac:dyDescent="0.25">
      <c r="A86" s="25">
        <v>9314150603</v>
      </c>
      <c r="B86" s="42" t="s">
        <v>159</v>
      </c>
      <c r="C86" s="42" t="s">
        <v>165</v>
      </c>
      <c r="D86" s="43" t="s">
        <v>35</v>
      </c>
      <c r="E86" s="52">
        <v>1</v>
      </c>
      <c r="F86" s="53" t="s">
        <v>36</v>
      </c>
      <c r="G86" s="46" t="s">
        <v>79</v>
      </c>
      <c r="H86" s="47" t="s">
        <v>38</v>
      </c>
      <c r="I86" s="50">
        <v>22250000</v>
      </c>
      <c r="J86" s="54">
        <f t="shared" si="5"/>
        <v>22250000</v>
      </c>
      <c r="K86" s="34" t="s">
        <v>39</v>
      </c>
      <c r="L86" s="34" t="s">
        <v>40</v>
      </c>
      <c r="M86" s="35" t="s">
        <v>166</v>
      </c>
    </row>
    <row r="87" spans="1:13" s="36" customFormat="1" ht="96" x14ac:dyDescent="0.25">
      <c r="A87" s="25">
        <v>80141902</v>
      </c>
      <c r="B87" s="42" t="s">
        <v>167</v>
      </c>
      <c r="C87" s="42" t="s">
        <v>168</v>
      </c>
      <c r="D87" s="43" t="s">
        <v>169</v>
      </c>
      <c r="E87" s="52">
        <v>1</v>
      </c>
      <c r="F87" s="45" t="s">
        <v>36</v>
      </c>
      <c r="G87" s="46" t="s">
        <v>79</v>
      </c>
      <c r="H87" s="47" t="s">
        <v>38</v>
      </c>
      <c r="I87" s="50">
        <v>25000000</v>
      </c>
      <c r="J87" s="54">
        <f>+I87*E87</f>
        <v>25000000</v>
      </c>
      <c r="K87" s="34" t="s">
        <v>39</v>
      </c>
      <c r="L87" s="34" t="s">
        <v>40</v>
      </c>
      <c r="M87" s="35" t="s">
        <v>90</v>
      </c>
    </row>
    <row r="88" spans="1:13" s="36" customFormat="1" ht="72" x14ac:dyDescent="0.25">
      <c r="A88" s="25">
        <v>80141902</v>
      </c>
      <c r="B88" s="42" t="s">
        <v>170</v>
      </c>
      <c r="C88" s="42" t="s">
        <v>171</v>
      </c>
      <c r="D88" s="43" t="s">
        <v>35</v>
      </c>
      <c r="E88" s="52">
        <v>5</v>
      </c>
      <c r="F88" s="45" t="s">
        <v>36</v>
      </c>
      <c r="G88" s="46" t="s">
        <v>79</v>
      </c>
      <c r="H88" s="47" t="s">
        <v>38</v>
      </c>
      <c r="I88" s="50">
        <v>6230000</v>
      </c>
      <c r="J88" s="54">
        <f>+I88*E88</f>
        <v>31150000</v>
      </c>
      <c r="K88" s="34" t="s">
        <v>39</v>
      </c>
      <c r="L88" s="34" t="s">
        <v>40</v>
      </c>
      <c r="M88" s="35" t="s">
        <v>41</v>
      </c>
    </row>
    <row r="89" spans="1:13" s="36" customFormat="1" ht="24" x14ac:dyDescent="0.25">
      <c r="A89" s="25">
        <v>50190000</v>
      </c>
      <c r="B89" s="42" t="s">
        <v>172</v>
      </c>
      <c r="C89" s="42" t="s">
        <v>173</v>
      </c>
      <c r="D89" s="43" t="s">
        <v>35</v>
      </c>
      <c r="E89" s="52">
        <v>12</v>
      </c>
      <c r="F89" s="45" t="s">
        <v>36</v>
      </c>
      <c r="G89" s="46" t="s">
        <v>79</v>
      </c>
      <c r="H89" s="47" t="s">
        <v>38</v>
      </c>
      <c r="I89" s="50">
        <v>6675000</v>
      </c>
      <c r="J89" s="54">
        <f>+I89*E89</f>
        <v>80100000</v>
      </c>
      <c r="K89" s="34" t="s">
        <v>39</v>
      </c>
      <c r="L89" s="34" t="s">
        <v>40</v>
      </c>
      <c r="M89" s="35" t="s">
        <v>96</v>
      </c>
    </row>
    <row r="90" spans="1:13" s="36" customFormat="1" ht="48" x14ac:dyDescent="0.25">
      <c r="A90" s="25">
        <v>9314150603</v>
      </c>
      <c r="B90" s="42" t="s">
        <v>159</v>
      </c>
      <c r="C90" s="61" t="s">
        <v>174</v>
      </c>
      <c r="D90" s="43" t="s">
        <v>35</v>
      </c>
      <c r="E90" s="52">
        <v>4</v>
      </c>
      <c r="F90" s="45" t="s">
        <v>36</v>
      </c>
      <c r="G90" s="46" t="s">
        <v>79</v>
      </c>
      <c r="H90" s="47" t="s">
        <v>38</v>
      </c>
      <c r="I90" s="50">
        <v>13350000</v>
      </c>
      <c r="J90" s="54">
        <f>+I90*E90</f>
        <v>53400000</v>
      </c>
      <c r="K90" s="34" t="s">
        <v>39</v>
      </c>
      <c r="L90" s="34" t="s">
        <v>40</v>
      </c>
      <c r="M90" s="35" t="s">
        <v>124</v>
      </c>
    </row>
    <row r="91" spans="1:13" s="41" customFormat="1" x14ac:dyDescent="0.25">
      <c r="A91" s="37"/>
      <c r="B91" s="117" t="s">
        <v>175</v>
      </c>
      <c r="C91" s="118"/>
      <c r="D91" s="118"/>
      <c r="E91" s="118"/>
      <c r="F91" s="118"/>
      <c r="G91" s="118"/>
      <c r="H91" s="118"/>
      <c r="I91" s="119" t="e">
        <v>#DIV/0!</v>
      </c>
      <c r="J91" s="38">
        <f>SUM(J92:J100)</f>
        <v>1726791304</v>
      </c>
      <c r="K91" s="39"/>
      <c r="L91" s="39"/>
      <c r="M91" s="40"/>
    </row>
    <row r="92" spans="1:13" s="36" customFormat="1" ht="132" x14ac:dyDescent="0.25">
      <c r="A92" s="25">
        <v>55120000</v>
      </c>
      <c r="B92" s="42" t="s">
        <v>176</v>
      </c>
      <c r="C92" s="61" t="s">
        <v>177</v>
      </c>
      <c r="D92" s="43" t="s">
        <v>35</v>
      </c>
      <c r="E92" s="35">
        <v>12</v>
      </c>
      <c r="F92" s="45" t="s">
        <v>36</v>
      </c>
      <c r="G92" s="46" t="s">
        <v>79</v>
      </c>
      <c r="H92" s="47" t="s">
        <v>38</v>
      </c>
      <c r="I92" s="50">
        <v>43800000</v>
      </c>
      <c r="J92" s="54">
        <f>I92*E92</f>
        <v>525600000</v>
      </c>
      <c r="K92" s="34" t="s">
        <v>39</v>
      </c>
      <c r="L92" s="34" t="s">
        <v>40</v>
      </c>
      <c r="M92" s="35" t="s">
        <v>126</v>
      </c>
    </row>
    <row r="93" spans="1:13" s="36" customFormat="1" ht="64.5" customHeight="1" x14ac:dyDescent="0.25">
      <c r="A93" s="55">
        <v>55120000</v>
      </c>
      <c r="B93" s="25" t="s">
        <v>176</v>
      </c>
      <c r="C93" s="25" t="s">
        <v>178</v>
      </c>
      <c r="D93" s="43" t="s">
        <v>35</v>
      </c>
      <c r="E93" s="35">
        <v>12</v>
      </c>
      <c r="F93" s="45" t="s">
        <v>36</v>
      </c>
      <c r="G93" s="46" t="s">
        <v>79</v>
      </c>
      <c r="H93" s="47" t="s">
        <v>38</v>
      </c>
      <c r="I93" s="50">
        <v>7120000</v>
      </c>
      <c r="J93" s="54">
        <f>+I93*E93</f>
        <v>85440000</v>
      </c>
      <c r="K93" s="34" t="s">
        <v>39</v>
      </c>
      <c r="L93" s="34" t="s">
        <v>40</v>
      </c>
      <c r="M93" s="35" t="s">
        <v>126</v>
      </c>
    </row>
    <row r="94" spans="1:13" s="60" customFormat="1" ht="148.5" customHeight="1" x14ac:dyDescent="0.25">
      <c r="A94" s="25">
        <v>55000000</v>
      </c>
      <c r="B94" s="53" t="s">
        <v>179</v>
      </c>
      <c r="C94" s="25" t="s">
        <v>180</v>
      </c>
      <c r="D94" s="43" t="s">
        <v>35</v>
      </c>
      <c r="E94" s="35">
        <v>12</v>
      </c>
      <c r="F94" s="45" t="s">
        <v>36</v>
      </c>
      <c r="G94" s="46" t="s">
        <v>79</v>
      </c>
      <c r="H94" s="47" t="s">
        <v>38</v>
      </c>
      <c r="I94" s="50">
        <v>36288525.333333336</v>
      </c>
      <c r="J94" s="54">
        <f t="shared" ref="J94:J95" si="6">+E94*I94</f>
        <v>435462304</v>
      </c>
      <c r="K94" s="62" t="s">
        <v>39</v>
      </c>
      <c r="L94" s="62" t="s">
        <v>40</v>
      </c>
      <c r="M94" s="35" t="s">
        <v>126</v>
      </c>
    </row>
    <row r="95" spans="1:13" s="60" customFormat="1" ht="72" x14ac:dyDescent="0.25">
      <c r="A95" s="25">
        <v>55000000</v>
      </c>
      <c r="B95" s="53" t="s">
        <v>179</v>
      </c>
      <c r="C95" s="25" t="s">
        <v>181</v>
      </c>
      <c r="D95" s="43" t="s">
        <v>35</v>
      </c>
      <c r="E95" s="35">
        <v>12</v>
      </c>
      <c r="F95" s="45" t="s">
        <v>36</v>
      </c>
      <c r="G95" s="46" t="s">
        <v>79</v>
      </c>
      <c r="H95" s="47" t="s">
        <v>38</v>
      </c>
      <c r="I95" s="50">
        <v>13372083.333333334</v>
      </c>
      <c r="J95" s="54">
        <f t="shared" si="6"/>
        <v>160465000</v>
      </c>
      <c r="K95" s="62" t="s">
        <v>39</v>
      </c>
      <c r="L95" s="62" t="s">
        <v>40</v>
      </c>
      <c r="M95" s="35" t="s">
        <v>126</v>
      </c>
    </row>
    <row r="96" spans="1:13" s="36" customFormat="1" ht="60" x14ac:dyDescent="0.25">
      <c r="A96" s="25">
        <v>82100000</v>
      </c>
      <c r="B96" s="25" t="s">
        <v>182</v>
      </c>
      <c r="C96" s="25" t="s">
        <v>183</v>
      </c>
      <c r="D96" s="43" t="s">
        <v>35</v>
      </c>
      <c r="E96" s="52">
        <v>12</v>
      </c>
      <c r="F96" s="45" t="s">
        <v>36</v>
      </c>
      <c r="G96" s="46" t="s">
        <v>79</v>
      </c>
      <c r="H96" s="47" t="s">
        <v>38</v>
      </c>
      <c r="I96" s="50">
        <v>31150000</v>
      </c>
      <c r="J96" s="54">
        <f>+E96*I96</f>
        <v>373800000</v>
      </c>
      <c r="K96" s="34" t="s">
        <v>39</v>
      </c>
      <c r="L96" s="34" t="s">
        <v>40</v>
      </c>
      <c r="M96" s="35" t="s">
        <v>126</v>
      </c>
    </row>
    <row r="97" spans="1:13" s="36" customFormat="1" ht="120" x14ac:dyDescent="0.25">
      <c r="A97" s="25">
        <v>82100000</v>
      </c>
      <c r="B97" s="25" t="s">
        <v>184</v>
      </c>
      <c r="C97" s="25" t="s">
        <v>185</v>
      </c>
      <c r="D97" s="43" t="s">
        <v>35</v>
      </c>
      <c r="E97" s="52">
        <v>12</v>
      </c>
      <c r="F97" s="45" t="s">
        <v>36</v>
      </c>
      <c r="G97" s="46" t="s">
        <v>79</v>
      </c>
      <c r="H97" s="47" t="s">
        <v>38</v>
      </c>
      <c r="I97" s="50">
        <v>4450000</v>
      </c>
      <c r="J97" s="54">
        <f>+E97*I97</f>
        <v>53400000</v>
      </c>
      <c r="K97" s="34" t="s">
        <v>39</v>
      </c>
      <c r="L97" s="34" t="s">
        <v>40</v>
      </c>
      <c r="M97" s="35" t="s">
        <v>126</v>
      </c>
    </row>
    <row r="98" spans="1:13" s="36" customFormat="1" ht="76.5" customHeight="1" x14ac:dyDescent="0.25">
      <c r="A98" s="25">
        <v>81161601</v>
      </c>
      <c r="B98" s="25" t="s">
        <v>186</v>
      </c>
      <c r="C98" s="25" t="s">
        <v>187</v>
      </c>
      <c r="D98" s="43" t="s">
        <v>35</v>
      </c>
      <c r="E98" s="52">
        <v>12</v>
      </c>
      <c r="F98" s="45" t="s">
        <v>36</v>
      </c>
      <c r="G98" s="46" t="s">
        <v>79</v>
      </c>
      <c r="H98" s="47" t="s">
        <v>38</v>
      </c>
      <c r="I98" s="50">
        <v>3560000</v>
      </c>
      <c r="J98" s="63">
        <f>+E98*I98</f>
        <v>42720000</v>
      </c>
      <c r="K98" s="34" t="s">
        <v>39</v>
      </c>
      <c r="L98" s="34" t="s">
        <v>40</v>
      </c>
      <c r="M98" s="35" t="s">
        <v>126</v>
      </c>
    </row>
    <row r="99" spans="1:13" s="36" customFormat="1" ht="52.5" customHeight="1" x14ac:dyDescent="0.25">
      <c r="A99" s="25">
        <v>81161601</v>
      </c>
      <c r="B99" s="25" t="s">
        <v>188</v>
      </c>
      <c r="C99" s="25" t="s">
        <v>189</v>
      </c>
      <c r="D99" s="43" t="s">
        <v>190</v>
      </c>
      <c r="E99" s="52">
        <v>1</v>
      </c>
      <c r="F99" s="45" t="s">
        <v>191</v>
      </c>
      <c r="G99" s="46" t="s">
        <v>79</v>
      </c>
      <c r="H99" s="47" t="s">
        <v>38</v>
      </c>
      <c r="I99" s="50">
        <v>29904000</v>
      </c>
      <c r="J99" s="54">
        <f>+I99*E99</f>
        <v>29904000</v>
      </c>
      <c r="K99" s="34" t="s">
        <v>39</v>
      </c>
      <c r="L99" s="34" t="s">
        <v>40</v>
      </c>
      <c r="M99" s="35" t="s">
        <v>80</v>
      </c>
    </row>
    <row r="100" spans="1:13" s="36" customFormat="1" ht="58.5" customHeight="1" x14ac:dyDescent="0.25">
      <c r="A100" s="25">
        <v>82100000</v>
      </c>
      <c r="B100" s="42" t="s">
        <v>192</v>
      </c>
      <c r="C100" s="42" t="s">
        <v>193</v>
      </c>
      <c r="D100" s="43" t="s">
        <v>164</v>
      </c>
      <c r="E100" s="52">
        <v>1</v>
      </c>
      <c r="F100" s="45" t="s">
        <v>36</v>
      </c>
      <c r="G100" s="46" t="s">
        <v>79</v>
      </c>
      <c r="H100" s="47" t="s">
        <v>38</v>
      </c>
      <c r="I100" s="50">
        <v>20000000</v>
      </c>
      <c r="J100" s="54">
        <f>+I100*E100</f>
        <v>20000000</v>
      </c>
      <c r="K100" s="34" t="s">
        <v>39</v>
      </c>
      <c r="L100" s="34" t="s">
        <v>40</v>
      </c>
      <c r="M100" s="35" t="s">
        <v>80</v>
      </c>
    </row>
    <row r="101" spans="1:13" s="41" customFormat="1" x14ac:dyDescent="0.25">
      <c r="A101" s="37"/>
      <c r="B101" s="117" t="s">
        <v>194</v>
      </c>
      <c r="C101" s="118"/>
      <c r="D101" s="118"/>
      <c r="E101" s="118"/>
      <c r="F101" s="118"/>
      <c r="G101" s="118"/>
      <c r="H101" s="118"/>
      <c r="I101" s="119" t="e">
        <v>#DIV/0!</v>
      </c>
      <c r="J101" s="38">
        <f>SUM(J102:J105)</f>
        <v>175600000</v>
      </c>
      <c r="K101" s="39"/>
      <c r="L101" s="39"/>
      <c r="M101" s="40"/>
    </row>
    <row r="102" spans="1:13" s="36" customFormat="1" ht="24" x14ac:dyDescent="0.25">
      <c r="A102" s="25">
        <v>46180000</v>
      </c>
      <c r="B102" s="42" t="s">
        <v>195</v>
      </c>
      <c r="C102" s="42" t="s">
        <v>196</v>
      </c>
      <c r="D102" s="43" t="s">
        <v>83</v>
      </c>
      <c r="E102" s="52">
        <v>1</v>
      </c>
      <c r="F102" s="53" t="s">
        <v>36</v>
      </c>
      <c r="G102" s="46" t="s">
        <v>79</v>
      </c>
      <c r="H102" s="47" t="s">
        <v>38</v>
      </c>
      <c r="I102" s="50">
        <v>13350000</v>
      </c>
      <c r="J102" s="54">
        <f>+I102*E102</f>
        <v>13350000</v>
      </c>
      <c r="K102" s="34" t="s">
        <v>39</v>
      </c>
      <c r="L102" s="34" t="s">
        <v>40</v>
      </c>
      <c r="M102" s="35" t="s">
        <v>90</v>
      </c>
    </row>
    <row r="103" spans="1:13" s="36" customFormat="1" ht="49.5" customHeight="1" x14ac:dyDescent="0.25">
      <c r="A103" s="25">
        <v>46180000</v>
      </c>
      <c r="B103" s="42" t="s">
        <v>157</v>
      </c>
      <c r="C103" s="42" t="s">
        <v>197</v>
      </c>
      <c r="D103" s="43" t="s">
        <v>83</v>
      </c>
      <c r="E103" s="52">
        <v>2</v>
      </c>
      <c r="F103" s="53" t="s">
        <v>87</v>
      </c>
      <c r="G103" s="46" t="s">
        <v>79</v>
      </c>
      <c r="H103" s="47" t="s">
        <v>38</v>
      </c>
      <c r="I103" s="50">
        <v>1780000</v>
      </c>
      <c r="J103" s="54">
        <f>+I103*E103</f>
        <v>3560000</v>
      </c>
      <c r="K103" s="34" t="s">
        <v>39</v>
      </c>
      <c r="L103" s="34" t="s">
        <v>40</v>
      </c>
      <c r="M103" s="35" t="s">
        <v>90</v>
      </c>
    </row>
    <row r="104" spans="1:13" s="36" customFormat="1" ht="34.5" customHeight="1" x14ac:dyDescent="0.25">
      <c r="A104" s="25">
        <v>46191700</v>
      </c>
      <c r="B104" s="42" t="s">
        <v>198</v>
      </c>
      <c r="C104" s="42" t="s">
        <v>199</v>
      </c>
      <c r="D104" s="43" t="s">
        <v>164</v>
      </c>
      <c r="E104" s="52">
        <v>1</v>
      </c>
      <c r="F104" s="53" t="s">
        <v>36</v>
      </c>
      <c r="G104" s="46" t="s">
        <v>79</v>
      </c>
      <c r="H104" s="47" t="s">
        <v>38</v>
      </c>
      <c r="I104" s="50">
        <v>18690000</v>
      </c>
      <c r="J104" s="54">
        <f>+I104*E104</f>
        <v>18690000</v>
      </c>
      <c r="K104" s="34" t="s">
        <v>39</v>
      </c>
      <c r="L104" s="34" t="s">
        <v>40</v>
      </c>
      <c r="M104" s="35" t="s">
        <v>90</v>
      </c>
    </row>
    <row r="105" spans="1:13" s="36" customFormat="1" ht="59.25" customHeight="1" x14ac:dyDescent="0.25">
      <c r="A105" s="25">
        <v>80111700</v>
      </c>
      <c r="B105" s="42" t="s">
        <v>200</v>
      </c>
      <c r="C105" s="42" t="s">
        <v>201</v>
      </c>
      <c r="D105" s="43" t="s">
        <v>86</v>
      </c>
      <c r="E105" s="52">
        <v>2</v>
      </c>
      <c r="F105" s="53" t="s">
        <v>36</v>
      </c>
      <c r="G105" s="46" t="s">
        <v>79</v>
      </c>
      <c r="H105" s="47" t="s">
        <v>38</v>
      </c>
      <c r="I105" s="50">
        <v>70000000</v>
      </c>
      <c r="J105" s="54">
        <f>+I105*E105</f>
        <v>140000000</v>
      </c>
      <c r="K105" s="34" t="s">
        <v>39</v>
      </c>
      <c r="L105" s="34" t="s">
        <v>40</v>
      </c>
      <c r="M105" s="35" t="s">
        <v>90</v>
      </c>
    </row>
    <row r="106" spans="1:13" s="41" customFormat="1" x14ac:dyDescent="0.25">
      <c r="A106" s="37"/>
      <c r="B106" s="117" t="s">
        <v>202</v>
      </c>
      <c r="C106" s="118"/>
      <c r="D106" s="118"/>
      <c r="E106" s="118"/>
      <c r="F106" s="118"/>
      <c r="G106" s="118"/>
      <c r="H106" s="118"/>
      <c r="I106" s="119" t="e">
        <v>#DIV/0!</v>
      </c>
      <c r="J106" s="38">
        <f>SUM(J107:J110)</f>
        <v>739620000</v>
      </c>
      <c r="K106" s="39"/>
      <c r="L106" s="39"/>
      <c r="M106" s="40"/>
    </row>
    <row r="107" spans="1:13" s="36" customFormat="1" ht="132" x14ac:dyDescent="0.25">
      <c r="A107" s="25">
        <v>43210000</v>
      </c>
      <c r="B107" s="42" t="s">
        <v>203</v>
      </c>
      <c r="C107" s="53" t="s">
        <v>204</v>
      </c>
      <c r="D107" s="43" t="s">
        <v>35</v>
      </c>
      <c r="E107" s="52">
        <v>12</v>
      </c>
      <c r="F107" s="53" t="s">
        <v>36</v>
      </c>
      <c r="G107" s="46" t="s">
        <v>79</v>
      </c>
      <c r="H107" s="47" t="s">
        <v>38</v>
      </c>
      <c r="I107" s="50">
        <v>35600000</v>
      </c>
      <c r="J107" s="54">
        <f>+I107*E107</f>
        <v>427200000</v>
      </c>
      <c r="K107" s="34" t="s">
        <v>39</v>
      </c>
      <c r="L107" s="34" t="s">
        <v>40</v>
      </c>
      <c r="M107" s="35" t="s">
        <v>96</v>
      </c>
    </row>
    <row r="108" spans="1:13" s="36" customFormat="1" ht="72" x14ac:dyDescent="0.25">
      <c r="A108" s="25">
        <v>39121321</v>
      </c>
      <c r="B108" s="42" t="s">
        <v>205</v>
      </c>
      <c r="C108" s="53" t="s">
        <v>206</v>
      </c>
      <c r="D108" s="43" t="s">
        <v>111</v>
      </c>
      <c r="E108" s="52">
        <v>9</v>
      </c>
      <c r="F108" s="53" t="s">
        <v>36</v>
      </c>
      <c r="G108" s="46" t="s">
        <v>79</v>
      </c>
      <c r="H108" s="47" t="s">
        <v>38</v>
      </c>
      <c r="I108" s="50">
        <v>5340000</v>
      </c>
      <c r="J108" s="54">
        <f>+I108*E108</f>
        <v>48060000</v>
      </c>
      <c r="K108" s="34" t="s">
        <v>39</v>
      </c>
      <c r="L108" s="34" t="s">
        <v>40</v>
      </c>
      <c r="M108" s="35" t="s">
        <v>96</v>
      </c>
    </row>
    <row r="109" spans="1:13" s="36" customFormat="1" ht="36" x14ac:dyDescent="0.25">
      <c r="A109" s="25" t="s">
        <v>207</v>
      </c>
      <c r="B109" s="42" t="s">
        <v>208</v>
      </c>
      <c r="C109" s="53" t="s">
        <v>209</v>
      </c>
      <c r="D109" s="43" t="s">
        <v>35</v>
      </c>
      <c r="E109" s="52">
        <v>12</v>
      </c>
      <c r="F109" s="53" t="s">
        <v>36</v>
      </c>
      <c r="G109" s="46" t="s">
        <v>79</v>
      </c>
      <c r="H109" s="47" t="s">
        <v>38</v>
      </c>
      <c r="I109" s="50">
        <v>11350000</v>
      </c>
      <c r="J109" s="54">
        <f>+I109*E109</f>
        <v>136200000</v>
      </c>
      <c r="K109" s="34" t="s">
        <v>39</v>
      </c>
      <c r="L109" s="34" t="s">
        <v>40</v>
      </c>
      <c r="M109" s="35" t="s">
        <v>96</v>
      </c>
    </row>
    <row r="110" spans="1:13" s="36" customFormat="1" ht="72.75" customHeight="1" x14ac:dyDescent="0.25">
      <c r="A110" s="25">
        <v>44120000</v>
      </c>
      <c r="B110" s="42" t="s">
        <v>210</v>
      </c>
      <c r="C110" s="53" t="s">
        <v>211</v>
      </c>
      <c r="D110" s="43" t="s">
        <v>35</v>
      </c>
      <c r="E110" s="52">
        <v>12</v>
      </c>
      <c r="F110" s="53" t="s">
        <v>36</v>
      </c>
      <c r="G110" s="46" t="s">
        <v>79</v>
      </c>
      <c r="H110" s="47" t="s">
        <v>38</v>
      </c>
      <c r="I110" s="50">
        <v>10680000</v>
      </c>
      <c r="J110" s="54">
        <f>+I110*E110</f>
        <v>128160000</v>
      </c>
      <c r="K110" s="34" t="s">
        <v>39</v>
      </c>
      <c r="L110" s="34" t="s">
        <v>40</v>
      </c>
      <c r="M110" s="64" t="s">
        <v>96</v>
      </c>
    </row>
    <row r="111" spans="1:13" s="67" customFormat="1" x14ac:dyDescent="0.25">
      <c r="A111" s="10" t="s">
        <v>212</v>
      </c>
      <c r="B111" s="10"/>
      <c r="C111" s="10"/>
      <c r="D111" s="11"/>
      <c r="E111" s="7"/>
      <c r="F111" s="12"/>
      <c r="G111" s="11"/>
      <c r="H111" s="11"/>
      <c r="I111" s="65"/>
      <c r="J111" s="66"/>
      <c r="K111" s="7"/>
      <c r="L111" s="7"/>
      <c r="M111" s="7"/>
    </row>
    <row r="112" spans="1:13" s="67" customFormat="1" x14ac:dyDescent="0.2">
      <c r="A112" s="10"/>
      <c r="B112" s="10"/>
      <c r="C112" s="10"/>
      <c r="D112" s="11"/>
      <c r="E112" s="7"/>
      <c r="F112" s="12"/>
      <c r="G112" s="11"/>
      <c r="H112" s="11"/>
      <c r="I112" s="65"/>
      <c r="J112" s="68" t="s">
        <v>213</v>
      </c>
      <c r="K112" s="7"/>
      <c r="L112" s="7"/>
      <c r="M112" s="7"/>
    </row>
    <row r="113" spans="1:13" s="67" customFormat="1" ht="19.5" customHeight="1" x14ac:dyDescent="0.2">
      <c r="A113" s="10"/>
      <c r="B113" s="10"/>
      <c r="C113" s="69"/>
      <c r="D113" s="11"/>
      <c r="E113" s="70"/>
      <c r="F113" s="12"/>
      <c r="G113" s="68" t="s">
        <v>214</v>
      </c>
      <c r="J113" s="71">
        <f>+J106+J101+J91+J81+J76+J73+J57+J52+J39</f>
        <v>25046371990.854668</v>
      </c>
      <c r="K113" s="72"/>
      <c r="L113" s="7"/>
      <c r="M113" s="73" t="s">
        <v>215</v>
      </c>
    </row>
    <row r="114" spans="1:13" s="67" customFormat="1" x14ac:dyDescent="0.25">
      <c r="A114" s="10"/>
      <c r="B114" s="10"/>
      <c r="C114" s="10"/>
      <c r="D114" s="11"/>
      <c r="E114" s="70"/>
      <c r="F114" s="12"/>
      <c r="G114" s="74">
        <f>+J44+J45+J53+J82+J83+J84+J87+J102+J103+J105</f>
        <v>1134167600</v>
      </c>
      <c r="I114" s="13"/>
      <c r="J114" s="75">
        <f>+J44+J45+J53+J82+J84+J103+J104+J105+J102+J87+J83</f>
        <v>1152857600</v>
      </c>
      <c r="K114" s="76"/>
      <c r="L114" s="77"/>
      <c r="M114" s="35" t="s">
        <v>216</v>
      </c>
    </row>
    <row r="115" spans="1:13" s="67" customFormat="1" x14ac:dyDescent="0.25">
      <c r="A115" s="10"/>
      <c r="B115" s="10"/>
      <c r="C115" s="10"/>
      <c r="D115" s="11"/>
      <c r="E115" s="70"/>
      <c r="F115" s="12"/>
      <c r="G115" s="74">
        <f>+J47+J55</f>
        <v>1801360000</v>
      </c>
      <c r="I115" s="13"/>
      <c r="J115" s="75">
        <f>+J47+J55+J49</f>
        <v>1847770000</v>
      </c>
      <c r="K115" s="76"/>
      <c r="L115" s="77"/>
      <c r="M115" s="35" t="s">
        <v>99</v>
      </c>
    </row>
    <row r="116" spans="1:13" s="67" customFormat="1" x14ac:dyDescent="0.25">
      <c r="A116" s="10"/>
      <c r="B116" s="10"/>
      <c r="C116" s="10"/>
      <c r="D116" s="11"/>
      <c r="E116" s="70"/>
      <c r="F116" s="12"/>
      <c r="G116" s="74">
        <f>+J60+J90</f>
        <v>58740000</v>
      </c>
      <c r="I116" s="13"/>
      <c r="J116" s="75">
        <f>+J60+J90+J64</f>
        <v>5458740000</v>
      </c>
      <c r="K116" s="76"/>
      <c r="L116" s="77"/>
      <c r="M116" s="35" t="s">
        <v>124</v>
      </c>
    </row>
    <row r="117" spans="1:13" s="67" customFormat="1" x14ac:dyDescent="0.25">
      <c r="A117" s="10"/>
      <c r="B117" s="10"/>
      <c r="C117" s="10"/>
      <c r="D117" s="11"/>
      <c r="E117" s="70"/>
      <c r="F117" s="12"/>
      <c r="G117" s="74">
        <f>+J86</f>
        <v>22250000</v>
      </c>
      <c r="I117" s="13"/>
      <c r="J117" s="75">
        <f>+J86</f>
        <v>22250000</v>
      </c>
      <c r="K117" s="76"/>
      <c r="L117" s="77"/>
      <c r="M117" s="35" t="s">
        <v>166</v>
      </c>
    </row>
    <row r="118" spans="1:13" s="67" customFormat="1" x14ac:dyDescent="0.25">
      <c r="A118" s="10"/>
      <c r="B118" s="10"/>
      <c r="C118" s="10"/>
      <c r="D118" s="11"/>
      <c r="E118" s="70"/>
      <c r="F118" s="12"/>
      <c r="G118" s="74">
        <f>+J58+J59+J66+J67+J68+J69+J70+J71</f>
        <v>990960000</v>
      </c>
      <c r="I118" s="13"/>
      <c r="J118" s="75">
        <f>+J58+J59+J66+J67+J68+J70+J71+J69</f>
        <v>990960000</v>
      </c>
      <c r="K118" s="76"/>
      <c r="L118" s="77"/>
      <c r="M118" s="35" t="s">
        <v>119</v>
      </c>
    </row>
    <row r="119" spans="1:13" s="67" customFormat="1" x14ac:dyDescent="0.25">
      <c r="A119" s="10"/>
      <c r="B119" s="10"/>
      <c r="C119" s="10"/>
      <c r="D119" s="11"/>
      <c r="E119" s="70"/>
      <c r="F119" s="12"/>
      <c r="G119" s="74">
        <f>+J61+J62+J63+J65+J92+J93+J94+J95+J96+J97+J98</f>
        <v>1875495304</v>
      </c>
      <c r="I119" s="13"/>
      <c r="J119" s="75">
        <f>+J61+J62+J63+J92+J93+J96+J97+J98+J65+J94+J95</f>
        <v>1875495304</v>
      </c>
      <c r="K119" s="76"/>
      <c r="L119" s="77"/>
      <c r="M119" s="35" t="s">
        <v>126</v>
      </c>
    </row>
    <row r="120" spans="1:13" s="67" customFormat="1" x14ac:dyDescent="0.25">
      <c r="A120" s="10"/>
      <c r="B120" s="10"/>
      <c r="C120" s="10"/>
      <c r="D120" s="11"/>
      <c r="E120" s="70"/>
      <c r="F120" s="12"/>
      <c r="G120" s="74">
        <f>+J46+J54+J74+J75+J77+J78+J79+J80+J89++J107+J108+J109+J110</f>
        <v>7982240000</v>
      </c>
      <c r="I120" s="13"/>
      <c r="J120" s="75">
        <f>J46+J54+J74+J75+J77+J78+J79+J80+J89+J107+J108+J109+J110</f>
        <v>7982240000</v>
      </c>
      <c r="K120" s="76"/>
      <c r="L120" s="77"/>
      <c r="M120" s="35" t="s">
        <v>96</v>
      </c>
    </row>
    <row r="121" spans="1:13" s="67" customFormat="1" x14ac:dyDescent="0.25">
      <c r="A121" s="10"/>
      <c r="B121" s="10"/>
      <c r="C121" s="10"/>
      <c r="D121" s="11"/>
      <c r="E121" s="70"/>
      <c r="F121" s="12"/>
      <c r="G121" s="74">
        <f>+J40+J41+J42+J72+J85+J99+J100</f>
        <v>162932000</v>
      </c>
      <c r="I121" s="13"/>
      <c r="J121" s="75">
        <f>+J100+J99+J42+J41+J40+J85+J72+J43</f>
        <v>169932000</v>
      </c>
      <c r="K121" s="76"/>
      <c r="L121" s="77"/>
      <c r="M121" s="35" t="s">
        <v>80</v>
      </c>
    </row>
    <row r="122" spans="1:13" s="67" customFormat="1" x14ac:dyDescent="0.25">
      <c r="A122" s="10"/>
      <c r="B122" s="10"/>
      <c r="C122" s="10"/>
      <c r="D122" s="11"/>
      <c r="E122" s="70"/>
      <c r="F122" s="12"/>
      <c r="G122" s="74">
        <f>+J56+J88</f>
        <v>543790000</v>
      </c>
      <c r="H122" s="114"/>
      <c r="I122" s="13"/>
      <c r="J122" s="75">
        <f>J56+J88+J50</f>
        <v>639790000</v>
      </c>
      <c r="K122" s="76"/>
      <c r="L122" s="77"/>
      <c r="M122" s="35" t="s">
        <v>41</v>
      </c>
    </row>
    <row r="123" spans="1:13" s="67" customFormat="1" ht="18" customHeight="1" x14ac:dyDescent="0.25">
      <c r="A123" s="10"/>
      <c r="B123" s="10"/>
      <c r="C123" s="10"/>
      <c r="D123" s="11"/>
      <c r="E123" s="70"/>
      <c r="F123" s="12"/>
      <c r="G123" s="74">
        <f>+J51</f>
        <v>4426337086.8546667</v>
      </c>
      <c r="I123" s="13"/>
      <c r="J123" s="75">
        <f>+J51</f>
        <v>4426337086.8546667</v>
      </c>
      <c r="K123" s="76"/>
      <c r="L123" s="77"/>
      <c r="M123" s="35" t="s">
        <v>105</v>
      </c>
    </row>
    <row r="124" spans="1:13" s="67" customFormat="1" ht="18" customHeight="1" x14ac:dyDescent="0.25">
      <c r="A124" s="10"/>
      <c r="B124" s="10"/>
      <c r="C124" s="10"/>
      <c r="D124" s="11"/>
      <c r="E124" s="70"/>
      <c r="F124" s="12"/>
      <c r="G124" s="75">
        <f>+J48</f>
        <v>480000000</v>
      </c>
      <c r="I124" s="13"/>
      <c r="J124" s="75">
        <f>+J48</f>
        <v>480000000</v>
      </c>
      <c r="K124" s="76"/>
      <c r="L124" s="77"/>
      <c r="M124" s="35" t="s">
        <v>102</v>
      </c>
    </row>
    <row r="125" spans="1:13" s="67" customFormat="1" x14ac:dyDescent="0.25">
      <c r="A125" s="10"/>
      <c r="B125" s="10"/>
      <c r="C125" s="10"/>
      <c r="D125" s="11"/>
      <c r="E125" s="70"/>
      <c r="F125" s="12"/>
      <c r="G125" s="78">
        <f>+G114+G115+G116+G117+G118+G119+G120+G121+G122+G123+G124</f>
        <v>19478271990.854668</v>
      </c>
      <c r="I125" s="79" t="s">
        <v>217</v>
      </c>
      <c r="J125" s="78">
        <f>+J114+J115+J116+J117+J118+J119+J120+J121+J122+J123+J124</f>
        <v>25046371990.854668</v>
      </c>
      <c r="K125" s="77"/>
      <c r="L125" s="77"/>
      <c r="M125" s="80">
        <f>+J125-'[1]PPTO 2024 GASTOS (3)'!$H$29</f>
        <v>-13838652000</v>
      </c>
    </row>
    <row r="126" spans="1:13" s="67" customFormat="1" x14ac:dyDescent="0.25">
      <c r="A126" s="10"/>
      <c r="B126" s="10"/>
      <c r="C126" s="10"/>
      <c r="D126" s="11"/>
      <c r="E126" s="7"/>
      <c r="F126" s="12"/>
      <c r="G126" s="11"/>
      <c r="H126" s="11"/>
      <c r="I126" s="81"/>
      <c r="J126" s="82"/>
      <c r="K126" s="72"/>
      <c r="L126" s="7"/>
      <c r="M126" s="7"/>
    </row>
    <row r="127" spans="1:13" s="67" customFormat="1" x14ac:dyDescent="0.25">
      <c r="A127" s="10"/>
      <c r="B127" s="10"/>
      <c r="C127" s="10"/>
      <c r="D127" s="11"/>
      <c r="E127" s="7"/>
      <c r="F127" s="12"/>
      <c r="G127" s="83" t="s">
        <v>218</v>
      </c>
      <c r="H127" s="11"/>
      <c r="I127" s="84"/>
      <c r="J127" s="83" t="s">
        <v>218</v>
      </c>
      <c r="K127" s="80"/>
      <c r="L127" s="7"/>
      <c r="M127" s="7"/>
    </row>
    <row r="128" spans="1:13" s="67" customFormat="1" x14ac:dyDescent="0.25">
      <c r="A128" s="10"/>
      <c r="B128" s="10"/>
      <c r="C128" s="10"/>
      <c r="D128" s="11"/>
      <c r="E128" s="7"/>
      <c r="F128" s="12"/>
      <c r="G128" s="85">
        <f>+J21</f>
        <v>2146348992940.5696</v>
      </c>
      <c r="H128" s="11"/>
      <c r="J128" s="85">
        <f>+J21</f>
        <v>2146348992940.5696</v>
      </c>
      <c r="K128" s="72"/>
      <c r="L128" s="7"/>
      <c r="M128" s="73" t="s">
        <v>215</v>
      </c>
    </row>
    <row r="129" spans="1:13" s="67" customFormat="1" x14ac:dyDescent="0.25">
      <c r="A129" s="10"/>
      <c r="B129" s="10"/>
      <c r="C129" s="10"/>
      <c r="D129" s="11"/>
      <c r="E129" s="7"/>
      <c r="F129" s="12"/>
      <c r="G129" s="66">
        <f>+J22+J23+J24+J25+J26+J27+J28+J29+J31+J32+J33+J34+J35+J36+J37+J38+J30</f>
        <v>2146348992940.5696</v>
      </c>
      <c r="H129" s="11"/>
      <c r="I129" s="79" t="s">
        <v>219</v>
      </c>
      <c r="J129" s="75">
        <f>+J22+J23+J24+J25+J26+J27+J28+J29+J30+J31+J32+J33+J34+J35+J36+J37+J38</f>
        <v>2146348992940.5696</v>
      </c>
      <c r="K129" s="7"/>
      <c r="L129" s="7"/>
      <c r="M129" s="35" t="s">
        <v>41</v>
      </c>
    </row>
    <row r="130" spans="1:13" s="67" customFormat="1" x14ac:dyDescent="0.25">
      <c r="A130" s="10"/>
      <c r="B130" s="10"/>
      <c r="C130" s="10"/>
      <c r="D130" s="11"/>
      <c r="E130" s="7"/>
      <c r="F130" s="12"/>
      <c r="G130" s="11"/>
      <c r="H130" s="11"/>
      <c r="I130" s="81"/>
      <c r="J130" s="84"/>
      <c r="K130" s="77"/>
      <c r="L130" s="77"/>
      <c r="M130" s="7"/>
    </row>
    <row r="131" spans="1:13" s="67" customFormat="1" x14ac:dyDescent="0.25">
      <c r="A131" s="10"/>
      <c r="B131" s="10"/>
      <c r="C131" s="10"/>
      <c r="D131" s="11"/>
      <c r="E131" s="7"/>
      <c r="F131" s="12"/>
      <c r="G131" s="83" t="s">
        <v>220</v>
      </c>
      <c r="H131" s="11"/>
      <c r="I131" s="81"/>
      <c r="J131" s="83" t="s">
        <v>221</v>
      </c>
      <c r="K131" s="77"/>
      <c r="L131" s="77"/>
      <c r="M131" s="7"/>
    </row>
    <row r="132" spans="1:13" s="67" customFormat="1" x14ac:dyDescent="0.25">
      <c r="A132" s="10"/>
      <c r="B132" s="10"/>
      <c r="C132" s="10"/>
      <c r="D132" s="10"/>
      <c r="E132" s="7"/>
      <c r="F132" s="12"/>
      <c r="G132" s="85">
        <f>+G128+G125</f>
        <v>2165827264931.4243</v>
      </c>
      <c r="H132" s="13"/>
      <c r="J132" s="71">
        <f>+J128+J113</f>
        <v>2171395364931.4243</v>
      </c>
      <c r="K132" s="86"/>
      <c r="L132" s="7"/>
      <c r="M132" s="73" t="s">
        <v>222</v>
      </c>
    </row>
    <row r="133" spans="1:13" s="88" customFormat="1" x14ac:dyDescent="0.25">
      <c r="A133" s="87"/>
      <c r="B133" s="87"/>
      <c r="C133" s="87"/>
      <c r="D133" s="87"/>
      <c r="E133" s="77"/>
      <c r="F133" s="12"/>
      <c r="H133" s="11"/>
      <c r="I133" s="65"/>
      <c r="J133" s="89"/>
      <c r="K133" s="77"/>
      <c r="L133" s="77"/>
      <c r="M133" s="7"/>
    </row>
    <row r="134" spans="1:13" s="88" customFormat="1" x14ac:dyDescent="0.25">
      <c r="A134" s="87"/>
      <c r="B134" s="87"/>
      <c r="C134" s="87"/>
      <c r="D134" s="87"/>
      <c r="E134" s="77"/>
      <c r="F134" s="12"/>
      <c r="G134" s="11"/>
      <c r="H134" s="11"/>
      <c r="I134" s="13"/>
      <c r="J134" s="90"/>
      <c r="K134" s="91"/>
      <c r="L134" s="91"/>
      <c r="M134" s="87"/>
    </row>
    <row r="135" spans="1:13" s="88" customFormat="1" x14ac:dyDescent="0.25">
      <c r="A135" s="92"/>
      <c r="B135" s="92"/>
      <c r="C135" s="92"/>
      <c r="D135" s="93"/>
      <c r="E135" s="77"/>
      <c r="F135" s="12"/>
      <c r="G135" s="11"/>
      <c r="H135" s="11"/>
      <c r="I135" s="13"/>
      <c r="J135" s="90"/>
      <c r="K135" s="91"/>
      <c r="L135" s="91"/>
      <c r="M135" s="87"/>
    </row>
    <row r="136" spans="1:13" s="88" customFormat="1" x14ac:dyDescent="0.25">
      <c r="A136" s="139" t="s">
        <v>223</v>
      </c>
      <c r="B136" s="139"/>
      <c r="C136" s="94"/>
      <c r="D136" s="11"/>
      <c r="E136" s="77"/>
      <c r="F136" s="12"/>
      <c r="G136" s="11"/>
      <c r="H136" s="11"/>
      <c r="I136" s="13"/>
      <c r="J136" s="87"/>
      <c r="K136" s="91"/>
      <c r="L136" s="91"/>
      <c r="M136" s="87"/>
    </row>
    <row r="137" spans="1:13" s="88" customFormat="1" ht="36" x14ac:dyDescent="0.25">
      <c r="A137" s="95" t="s">
        <v>224</v>
      </c>
      <c r="B137" s="95" t="s">
        <v>225</v>
      </c>
      <c r="C137" s="95"/>
      <c r="D137" s="96" t="s">
        <v>32</v>
      </c>
      <c r="E137" s="77"/>
      <c r="F137" s="12"/>
      <c r="G137" s="11"/>
      <c r="H137" s="11"/>
      <c r="I137" s="13"/>
      <c r="J137" s="87"/>
      <c r="K137" s="91"/>
      <c r="L137" s="91"/>
      <c r="M137" s="87"/>
    </row>
    <row r="138" spans="1:13" s="88" customFormat="1" x14ac:dyDescent="0.25">
      <c r="A138" s="97"/>
      <c r="B138" s="97"/>
      <c r="C138" s="97"/>
      <c r="D138" s="56"/>
      <c r="E138" s="77"/>
      <c r="F138" s="12"/>
      <c r="G138" s="11"/>
      <c r="H138" s="66"/>
      <c r="I138" s="13"/>
      <c r="J138" s="90"/>
      <c r="K138" s="91"/>
      <c r="L138" s="91"/>
      <c r="M138" s="87"/>
    </row>
    <row r="139" spans="1:13" s="88" customFormat="1" x14ac:dyDescent="0.25">
      <c r="A139" s="92"/>
      <c r="B139" s="92"/>
      <c r="C139" s="92"/>
      <c r="D139" s="93"/>
      <c r="E139" s="77"/>
      <c r="F139" s="12"/>
      <c r="G139" s="11"/>
      <c r="H139" s="11"/>
      <c r="I139" s="13"/>
      <c r="J139" s="87"/>
      <c r="K139" s="91"/>
      <c r="L139" s="91"/>
      <c r="M139" s="87"/>
    </row>
    <row r="140" spans="1:13" s="88" customFormat="1" x14ac:dyDescent="0.25">
      <c r="A140" s="92"/>
      <c r="B140" s="92"/>
      <c r="C140" s="92"/>
      <c r="D140" s="93"/>
      <c r="E140" s="77"/>
      <c r="F140" s="12"/>
      <c r="G140" s="11"/>
      <c r="H140" s="11"/>
      <c r="I140" s="13"/>
      <c r="J140" s="87"/>
      <c r="K140" s="91"/>
      <c r="L140" s="91"/>
      <c r="M140" s="87" t="s">
        <v>226</v>
      </c>
    </row>
    <row r="141" spans="1:13" s="88" customFormat="1" x14ac:dyDescent="0.25">
      <c r="A141" s="92"/>
      <c r="B141" s="92"/>
      <c r="C141" s="92"/>
      <c r="D141" s="93"/>
      <c r="E141" s="77"/>
      <c r="F141" s="12"/>
      <c r="G141" s="11"/>
      <c r="H141" s="11"/>
      <c r="I141" s="13"/>
      <c r="J141" s="87"/>
      <c r="K141" s="91"/>
      <c r="L141" s="91"/>
      <c r="M141" s="87"/>
    </row>
    <row r="142" spans="1:13" s="88" customFormat="1" x14ac:dyDescent="0.25">
      <c r="A142" s="92"/>
      <c r="B142" s="92"/>
      <c r="C142" s="92"/>
      <c r="D142" s="93"/>
      <c r="E142" s="77"/>
      <c r="F142" s="12"/>
      <c r="G142" s="11"/>
      <c r="H142" s="11"/>
      <c r="I142" s="13"/>
      <c r="J142" s="87"/>
      <c r="K142" s="91"/>
      <c r="L142" s="91"/>
      <c r="M142" s="87"/>
    </row>
    <row r="143" spans="1:13" x14ac:dyDescent="0.25">
      <c r="J143" s="92"/>
      <c r="K143" s="98"/>
      <c r="L143" s="98"/>
      <c r="M143" s="92"/>
    </row>
    <row r="145" spans="1:13" x14ac:dyDescent="0.25">
      <c r="J145" s="89">
        <f>+J129</f>
        <v>2146348992940.5696</v>
      </c>
      <c r="M145" s="7" t="s">
        <v>227</v>
      </c>
    </row>
    <row r="146" spans="1:13" ht="24" x14ac:dyDescent="0.25">
      <c r="J146" s="99">
        <f>SUBTOTAL(9,J114:J122)</f>
        <v>20140034904</v>
      </c>
      <c r="M146" s="7" t="s">
        <v>228</v>
      </c>
    </row>
    <row r="147" spans="1:13" x14ac:dyDescent="0.25">
      <c r="J147" s="100">
        <f>+J146-'[2]LA NUEVA DISTRIBUCIÓN'!$I$16</f>
        <v>17139416912</v>
      </c>
    </row>
    <row r="150" spans="1:13" s="101" customFormat="1" x14ac:dyDescent="0.25">
      <c r="A150" s="92"/>
      <c r="B150" s="92"/>
      <c r="C150" s="92"/>
      <c r="D150" s="93"/>
      <c r="E150" s="77"/>
      <c r="F150" s="12"/>
      <c r="G150" s="11"/>
      <c r="H150" s="11"/>
      <c r="I150" s="13"/>
      <c r="J150" s="89"/>
      <c r="K150" s="77"/>
      <c r="L150" s="77"/>
      <c r="M150" s="7"/>
    </row>
  </sheetData>
  <autoFilter ref="A19:XDN19" xr:uid="{7F3A23E0-3C0C-4017-9ABB-C5E779D560F1}"/>
  <mergeCells count="23">
    <mergeCell ref="B91:I91"/>
    <mergeCell ref="B101:I101"/>
    <mergeCell ref="B106:I106"/>
    <mergeCell ref="A136:B136"/>
    <mergeCell ref="B39:I39"/>
    <mergeCell ref="B52:I52"/>
    <mergeCell ref="B57:I57"/>
    <mergeCell ref="B73:I73"/>
    <mergeCell ref="B76:I76"/>
    <mergeCell ref="B81:I81"/>
    <mergeCell ref="A1:B1"/>
    <mergeCell ref="B21:I21"/>
    <mergeCell ref="B5:D5"/>
    <mergeCell ref="F5:J9"/>
    <mergeCell ref="B6:D6"/>
    <mergeCell ref="B7:D7"/>
    <mergeCell ref="B8:D8"/>
    <mergeCell ref="B9:D9"/>
    <mergeCell ref="B10:D10"/>
    <mergeCell ref="B11:D11"/>
    <mergeCell ref="F11:J13"/>
    <mergeCell ref="B12:D12"/>
    <mergeCell ref="B13:D13"/>
  </mergeCells>
  <dataValidations count="5">
    <dataValidation type="list" allowBlank="1" showInputMessage="1" showErrorMessage="1" sqref="WUA983034:WUA983049 RK29:RK38 ABG29:ABG38 ALC29:ALC38 AUY29:AUY38 BEU29:BEU38 BOQ29:BOQ38 BYM29:BYM38 CII29:CII38 CSE29:CSE38 DCA29:DCA38 DLW29:DLW38 DVS29:DVS38 EFO29:EFO38 EPK29:EPK38 EZG29:EZG38 FJC29:FJC38 FSY29:FSY38 GCU29:GCU38 GMQ29:GMQ38 GWM29:GWM38 HGI29:HGI38 HQE29:HQE38 IAA29:IAA38 IJW29:IJW38 ITS29:ITS38 JDO29:JDO38 JNK29:JNK38 JXG29:JXG38 KHC29:KHC38 KQY29:KQY38 LAU29:LAU38 LKQ29:LKQ38 LUM29:LUM38 MEI29:MEI38 MOE29:MOE38 MYA29:MYA38 NHW29:NHW38 NRS29:NRS38 OBO29:OBO38 OLK29:OLK38 OVG29:OVG38 PFC29:PFC38 POY29:POY38 PYU29:PYU38 QIQ29:QIQ38 QSM29:QSM38 RCI29:RCI38 RME29:RME38 RWA29:RWA38 SFW29:SFW38 SPS29:SPS38 SZO29:SZO38 TJK29:TJK38 TTG29:TTG38 UDC29:UDC38 UMY29:UMY38 UWU29:UWU38 VGQ29:VGQ38 VQM29:VQM38 WAI29:WAI38 WKE29:WKE38 WUA29:WUA38 H29:H38 H65530:H65545 HO65530:HO65545 RK65530:RK65545 ABG65530:ABG65545 ALC65530:ALC65545 AUY65530:AUY65545 BEU65530:BEU65545 BOQ65530:BOQ65545 BYM65530:BYM65545 CII65530:CII65545 CSE65530:CSE65545 DCA65530:DCA65545 DLW65530:DLW65545 DVS65530:DVS65545 EFO65530:EFO65545 EPK65530:EPK65545 EZG65530:EZG65545 FJC65530:FJC65545 FSY65530:FSY65545 GCU65530:GCU65545 GMQ65530:GMQ65545 GWM65530:GWM65545 HGI65530:HGI65545 HQE65530:HQE65545 IAA65530:IAA65545 IJW65530:IJW65545 ITS65530:ITS65545 JDO65530:JDO65545 JNK65530:JNK65545 JXG65530:JXG65545 KHC65530:KHC65545 KQY65530:KQY65545 LAU65530:LAU65545 LKQ65530:LKQ65545 LUM65530:LUM65545 MEI65530:MEI65545 MOE65530:MOE65545 MYA65530:MYA65545 NHW65530:NHW65545 NRS65530:NRS65545 OBO65530:OBO65545 OLK65530:OLK65545 OVG65530:OVG65545 PFC65530:PFC65545 POY65530:POY65545 PYU65530:PYU65545 QIQ65530:QIQ65545 QSM65530:QSM65545 RCI65530:RCI65545 RME65530:RME65545 RWA65530:RWA65545 SFW65530:SFW65545 SPS65530:SPS65545 SZO65530:SZO65545 TJK65530:TJK65545 TTG65530:TTG65545 UDC65530:UDC65545 UMY65530:UMY65545 UWU65530:UWU65545 VGQ65530:VGQ65545 VQM65530:VQM65545 WAI65530:WAI65545 WKE65530:WKE65545 WUA65530:WUA65545 H131066:H131081 HO131066:HO131081 RK131066:RK131081 ABG131066:ABG131081 ALC131066:ALC131081 AUY131066:AUY131081 BEU131066:BEU131081 BOQ131066:BOQ131081 BYM131066:BYM131081 CII131066:CII131081 CSE131066:CSE131081 DCA131066:DCA131081 DLW131066:DLW131081 DVS131066:DVS131081 EFO131066:EFO131081 EPK131066:EPK131081 EZG131066:EZG131081 FJC131066:FJC131081 FSY131066:FSY131081 GCU131066:GCU131081 GMQ131066:GMQ131081 GWM131066:GWM131081 HGI131066:HGI131081 HQE131066:HQE131081 IAA131066:IAA131081 IJW131066:IJW131081 ITS131066:ITS131081 JDO131066:JDO131081 JNK131066:JNK131081 JXG131066:JXG131081 KHC131066:KHC131081 KQY131066:KQY131081 LAU131066:LAU131081 LKQ131066:LKQ131081 LUM131066:LUM131081 MEI131066:MEI131081 MOE131066:MOE131081 MYA131066:MYA131081 NHW131066:NHW131081 NRS131066:NRS131081 OBO131066:OBO131081 OLK131066:OLK131081 OVG131066:OVG131081 PFC131066:PFC131081 POY131066:POY131081 PYU131066:PYU131081 QIQ131066:QIQ131081 QSM131066:QSM131081 RCI131066:RCI131081 RME131066:RME131081 RWA131066:RWA131081 SFW131066:SFW131081 SPS131066:SPS131081 SZO131066:SZO131081 TJK131066:TJK131081 TTG131066:TTG131081 UDC131066:UDC131081 UMY131066:UMY131081 UWU131066:UWU131081 VGQ131066:VGQ131081 VQM131066:VQM131081 WAI131066:WAI131081 WKE131066:WKE131081 WUA131066:WUA131081 H196602:H196617 HO196602:HO196617 RK196602:RK196617 ABG196602:ABG196617 ALC196602:ALC196617 AUY196602:AUY196617 BEU196602:BEU196617 BOQ196602:BOQ196617 BYM196602:BYM196617 CII196602:CII196617 CSE196602:CSE196617 DCA196602:DCA196617 DLW196602:DLW196617 DVS196602:DVS196617 EFO196602:EFO196617 EPK196602:EPK196617 EZG196602:EZG196617 FJC196602:FJC196617 FSY196602:FSY196617 GCU196602:GCU196617 GMQ196602:GMQ196617 GWM196602:GWM196617 HGI196602:HGI196617 HQE196602:HQE196617 IAA196602:IAA196617 IJW196602:IJW196617 ITS196602:ITS196617 JDO196602:JDO196617 JNK196602:JNK196617 JXG196602:JXG196617 KHC196602:KHC196617 KQY196602:KQY196617 LAU196602:LAU196617 LKQ196602:LKQ196617 LUM196602:LUM196617 MEI196602:MEI196617 MOE196602:MOE196617 MYA196602:MYA196617 NHW196602:NHW196617 NRS196602:NRS196617 OBO196602:OBO196617 OLK196602:OLK196617 OVG196602:OVG196617 PFC196602:PFC196617 POY196602:POY196617 PYU196602:PYU196617 QIQ196602:QIQ196617 QSM196602:QSM196617 RCI196602:RCI196617 RME196602:RME196617 RWA196602:RWA196617 SFW196602:SFW196617 SPS196602:SPS196617 SZO196602:SZO196617 TJK196602:TJK196617 TTG196602:TTG196617 UDC196602:UDC196617 UMY196602:UMY196617 UWU196602:UWU196617 VGQ196602:VGQ196617 VQM196602:VQM196617 WAI196602:WAI196617 WKE196602:WKE196617 WUA196602:WUA196617 H262138:H262153 HO262138:HO262153 RK262138:RK262153 ABG262138:ABG262153 ALC262138:ALC262153 AUY262138:AUY262153 BEU262138:BEU262153 BOQ262138:BOQ262153 BYM262138:BYM262153 CII262138:CII262153 CSE262138:CSE262153 DCA262138:DCA262153 DLW262138:DLW262153 DVS262138:DVS262153 EFO262138:EFO262153 EPK262138:EPK262153 EZG262138:EZG262153 FJC262138:FJC262153 FSY262138:FSY262153 GCU262138:GCU262153 GMQ262138:GMQ262153 GWM262138:GWM262153 HGI262138:HGI262153 HQE262138:HQE262153 IAA262138:IAA262153 IJW262138:IJW262153 ITS262138:ITS262153 JDO262138:JDO262153 JNK262138:JNK262153 JXG262138:JXG262153 KHC262138:KHC262153 KQY262138:KQY262153 LAU262138:LAU262153 LKQ262138:LKQ262153 LUM262138:LUM262153 MEI262138:MEI262153 MOE262138:MOE262153 MYA262138:MYA262153 NHW262138:NHW262153 NRS262138:NRS262153 OBO262138:OBO262153 OLK262138:OLK262153 OVG262138:OVG262153 PFC262138:PFC262153 POY262138:POY262153 PYU262138:PYU262153 QIQ262138:QIQ262153 QSM262138:QSM262153 RCI262138:RCI262153 RME262138:RME262153 RWA262138:RWA262153 SFW262138:SFW262153 SPS262138:SPS262153 SZO262138:SZO262153 TJK262138:TJK262153 TTG262138:TTG262153 UDC262138:UDC262153 UMY262138:UMY262153 UWU262138:UWU262153 VGQ262138:VGQ262153 VQM262138:VQM262153 WAI262138:WAI262153 WKE262138:WKE262153 WUA262138:WUA262153 H327674:H327689 HO327674:HO327689 RK327674:RK327689 ABG327674:ABG327689 ALC327674:ALC327689 AUY327674:AUY327689 BEU327674:BEU327689 BOQ327674:BOQ327689 BYM327674:BYM327689 CII327674:CII327689 CSE327674:CSE327689 DCA327674:DCA327689 DLW327674:DLW327689 DVS327674:DVS327689 EFO327674:EFO327689 EPK327674:EPK327689 EZG327674:EZG327689 FJC327674:FJC327689 FSY327674:FSY327689 GCU327674:GCU327689 GMQ327674:GMQ327689 GWM327674:GWM327689 HGI327674:HGI327689 HQE327674:HQE327689 IAA327674:IAA327689 IJW327674:IJW327689 ITS327674:ITS327689 JDO327674:JDO327689 JNK327674:JNK327689 JXG327674:JXG327689 KHC327674:KHC327689 KQY327674:KQY327689 LAU327674:LAU327689 LKQ327674:LKQ327689 LUM327674:LUM327689 MEI327674:MEI327689 MOE327674:MOE327689 MYA327674:MYA327689 NHW327674:NHW327689 NRS327674:NRS327689 OBO327674:OBO327689 OLK327674:OLK327689 OVG327674:OVG327689 PFC327674:PFC327689 POY327674:POY327689 PYU327674:PYU327689 QIQ327674:QIQ327689 QSM327674:QSM327689 RCI327674:RCI327689 RME327674:RME327689 RWA327674:RWA327689 SFW327674:SFW327689 SPS327674:SPS327689 SZO327674:SZO327689 TJK327674:TJK327689 TTG327674:TTG327689 UDC327674:UDC327689 UMY327674:UMY327689 UWU327674:UWU327689 VGQ327674:VGQ327689 VQM327674:VQM327689 WAI327674:WAI327689 WKE327674:WKE327689 WUA327674:WUA327689 H393210:H393225 HO393210:HO393225 RK393210:RK393225 ABG393210:ABG393225 ALC393210:ALC393225 AUY393210:AUY393225 BEU393210:BEU393225 BOQ393210:BOQ393225 BYM393210:BYM393225 CII393210:CII393225 CSE393210:CSE393225 DCA393210:DCA393225 DLW393210:DLW393225 DVS393210:DVS393225 EFO393210:EFO393225 EPK393210:EPK393225 EZG393210:EZG393225 FJC393210:FJC393225 FSY393210:FSY393225 GCU393210:GCU393225 GMQ393210:GMQ393225 GWM393210:GWM393225 HGI393210:HGI393225 HQE393210:HQE393225 IAA393210:IAA393225 IJW393210:IJW393225 ITS393210:ITS393225 JDO393210:JDO393225 JNK393210:JNK393225 JXG393210:JXG393225 KHC393210:KHC393225 KQY393210:KQY393225 LAU393210:LAU393225 LKQ393210:LKQ393225 LUM393210:LUM393225 MEI393210:MEI393225 MOE393210:MOE393225 MYA393210:MYA393225 NHW393210:NHW393225 NRS393210:NRS393225 OBO393210:OBO393225 OLK393210:OLK393225 OVG393210:OVG393225 PFC393210:PFC393225 POY393210:POY393225 PYU393210:PYU393225 QIQ393210:QIQ393225 QSM393210:QSM393225 RCI393210:RCI393225 RME393210:RME393225 RWA393210:RWA393225 SFW393210:SFW393225 SPS393210:SPS393225 SZO393210:SZO393225 TJK393210:TJK393225 TTG393210:TTG393225 UDC393210:UDC393225 UMY393210:UMY393225 UWU393210:UWU393225 VGQ393210:VGQ393225 VQM393210:VQM393225 WAI393210:WAI393225 WKE393210:WKE393225 WUA393210:WUA393225 H458746:H458761 HO458746:HO458761 RK458746:RK458761 ABG458746:ABG458761 ALC458746:ALC458761 AUY458746:AUY458761 BEU458746:BEU458761 BOQ458746:BOQ458761 BYM458746:BYM458761 CII458746:CII458761 CSE458746:CSE458761 DCA458746:DCA458761 DLW458746:DLW458761 DVS458746:DVS458761 EFO458746:EFO458761 EPK458746:EPK458761 EZG458746:EZG458761 FJC458746:FJC458761 FSY458746:FSY458761 GCU458746:GCU458761 GMQ458746:GMQ458761 GWM458746:GWM458761 HGI458746:HGI458761 HQE458746:HQE458761 IAA458746:IAA458761 IJW458746:IJW458761 ITS458746:ITS458761 JDO458746:JDO458761 JNK458746:JNK458761 JXG458746:JXG458761 KHC458746:KHC458761 KQY458746:KQY458761 LAU458746:LAU458761 LKQ458746:LKQ458761 LUM458746:LUM458761 MEI458746:MEI458761 MOE458746:MOE458761 MYA458746:MYA458761 NHW458746:NHW458761 NRS458746:NRS458761 OBO458746:OBO458761 OLK458746:OLK458761 OVG458746:OVG458761 PFC458746:PFC458761 POY458746:POY458761 PYU458746:PYU458761 QIQ458746:QIQ458761 QSM458746:QSM458761 RCI458746:RCI458761 RME458746:RME458761 RWA458746:RWA458761 SFW458746:SFW458761 SPS458746:SPS458761 SZO458746:SZO458761 TJK458746:TJK458761 TTG458746:TTG458761 UDC458746:UDC458761 UMY458746:UMY458761 UWU458746:UWU458761 VGQ458746:VGQ458761 VQM458746:VQM458761 WAI458746:WAI458761 WKE458746:WKE458761 WUA458746:WUA458761 H524282:H524297 HO524282:HO524297 RK524282:RK524297 ABG524282:ABG524297 ALC524282:ALC524297 AUY524282:AUY524297 BEU524282:BEU524297 BOQ524282:BOQ524297 BYM524282:BYM524297 CII524282:CII524297 CSE524282:CSE524297 DCA524282:DCA524297 DLW524282:DLW524297 DVS524282:DVS524297 EFO524282:EFO524297 EPK524282:EPK524297 EZG524282:EZG524297 FJC524282:FJC524297 FSY524282:FSY524297 GCU524282:GCU524297 GMQ524282:GMQ524297 GWM524282:GWM524297 HGI524282:HGI524297 HQE524282:HQE524297 IAA524282:IAA524297 IJW524282:IJW524297 ITS524282:ITS524297 JDO524282:JDO524297 JNK524282:JNK524297 JXG524282:JXG524297 KHC524282:KHC524297 KQY524282:KQY524297 LAU524282:LAU524297 LKQ524282:LKQ524297 LUM524282:LUM524297 MEI524282:MEI524297 MOE524282:MOE524297 MYA524282:MYA524297 NHW524282:NHW524297 NRS524282:NRS524297 OBO524282:OBO524297 OLK524282:OLK524297 OVG524282:OVG524297 PFC524282:PFC524297 POY524282:POY524297 PYU524282:PYU524297 QIQ524282:QIQ524297 QSM524282:QSM524297 RCI524282:RCI524297 RME524282:RME524297 RWA524282:RWA524297 SFW524282:SFW524297 SPS524282:SPS524297 SZO524282:SZO524297 TJK524282:TJK524297 TTG524282:TTG524297 UDC524282:UDC524297 UMY524282:UMY524297 UWU524282:UWU524297 VGQ524282:VGQ524297 VQM524282:VQM524297 WAI524282:WAI524297 WKE524282:WKE524297 WUA524282:WUA524297 H589818:H589833 HO589818:HO589833 RK589818:RK589833 ABG589818:ABG589833 ALC589818:ALC589833 AUY589818:AUY589833 BEU589818:BEU589833 BOQ589818:BOQ589833 BYM589818:BYM589833 CII589818:CII589833 CSE589818:CSE589833 DCA589818:DCA589833 DLW589818:DLW589833 DVS589818:DVS589833 EFO589818:EFO589833 EPK589818:EPK589833 EZG589818:EZG589833 FJC589818:FJC589833 FSY589818:FSY589833 GCU589818:GCU589833 GMQ589818:GMQ589833 GWM589818:GWM589833 HGI589818:HGI589833 HQE589818:HQE589833 IAA589818:IAA589833 IJW589818:IJW589833 ITS589818:ITS589833 JDO589818:JDO589833 JNK589818:JNK589833 JXG589818:JXG589833 KHC589818:KHC589833 KQY589818:KQY589833 LAU589818:LAU589833 LKQ589818:LKQ589833 LUM589818:LUM589833 MEI589818:MEI589833 MOE589818:MOE589833 MYA589818:MYA589833 NHW589818:NHW589833 NRS589818:NRS589833 OBO589818:OBO589833 OLK589818:OLK589833 OVG589818:OVG589833 PFC589818:PFC589833 POY589818:POY589833 PYU589818:PYU589833 QIQ589818:QIQ589833 QSM589818:QSM589833 RCI589818:RCI589833 RME589818:RME589833 RWA589818:RWA589833 SFW589818:SFW589833 SPS589818:SPS589833 SZO589818:SZO589833 TJK589818:TJK589833 TTG589818:TTG589833 UDC589818:UDC589833 UMY589818:UMY589833 UWU589818:UWU589833 VGQ589818:VGQ589833 VQM589818:VQM589833 WAI589818:WAI589833 WKE589818:WKE589833 WUA589818:WUA589833 H655354:H655369 HO655354:HO655369 RK655354:RK655369 ABG655354:ABG655369 ALC655354:ALC655369 AUY655354:AUY655369 BEU655354:BEU655369 BOQ655354:BOQ655369 BYM655354:BYM655369 CII655354:CII655369 CSE655354:CSE655369 DCA655354:DCA655369 DLW655354:DLW655369 DVS655354:DVS655369 EFO655354:EFO655369 EPK655354:EPK655369 EZG655354:EZG655369 FJC655354:FJC655369 FSY655354:FSY655369 GCU655354:GCU655369 GMQ655354:GMQ655369 GWM655354:GWM655369 HGI655354:HGI655369 HQE655354:HQE655369 IAA655354:IAA655369 IJW655354:IJW655369 ITS655354:ITS655369 JDO655354:JDO655369 JNK655354:JNK655369 JXG655354:JXG655369 KHC655354:KHC655369 KQY655354:KQY655369 LAU655354:LAU655369 LKQ655354:LKQ655369 LUM655354:LUM655369 MEI655354:MEI655369 MOE655354:MOE655369 MYA655354:MYA655369 NHW655354:NHW655369 NRS655354:NRS655369 OBO655354:OBO655369 OLK655354:OLK655369 OVG655354:OVG655369 PFC655354:PFC655369 POY655354:POY655369 PYU655354:PYU655369 QIQ655354:QIQ655369 QSM655354:QSM655369 RCI655354:RCI655369 RME655354:RME655369 RWA655354:RWA655369 SFW655354:SFW655369 SPS655354:SPS655369 SZO655354:SZO655369 TJK655354:TJK655369 TTG655354:TTG655369 UDC655354:UDC655369 UMY655354:UMY655369 UWU655354:UWU655369 VGQ655354:VGQ655369 VQM655354:VQM655369 WAI655354:WAI655369 WKE655354:WKE655369 WUA655354:WUA655369 H720890:H720905 HO720890:HO720905 RK720890:RK720905 ABG720890:ABG720905 ALC720890:ALC720905 AUY720890:AUY720905 BEU720890:BEU720905 BOQ720890:BOQ720905 BYM720890:BYM720905 CII720890:CII720905 CSE720890:CSE720905 DCA720890:DCA720905 DLW720890:DLW720905 DVS720890:DVS720905 EFO720890:EFO720905 EPK720890:EPK720905 EZG720890:EZG720905 FJC720890:FJC720905 FSY720890:FSY720905 GCU720890:GCU720905 GMQ720890:GMQ720905 GWM720890:GWM720905 HGI720890:HGI720905 HQE720890:HQE720905 IAA720890:IAA720905 IJW720890:IJW720905 ITS720890:ITS720905 JDO720890:JDO720905 JNK720890:JNK720905 JXG720890:JXG720905 KHC720890:KHC720905 KQY720890:KQY720905 LAU720890:LAU720905 LKQ720890:LKQ720905 LUM720890:LUM720905 MEI720890:MEI720905 MOE720890:MOE720905 MYA720890:MYA720905 NHW720890:NHW720905 NRS720890:NRS720905 OBO720890:OBO720905 OLK720890:OLK720905 OVG720890:OVG720905 PFC720890:PFC720905 POY720890:POY720905 PYU720890:PYU720905 QIQ720890:QIQ720905 QSM720890:QSM720905 RCI720890:RCI720905 RME720890:RME720905 RWA720890:RWA720905 SFW720890:SFW720905 SPS720890:SPS720905 SZO720890:SZO720905 TJK720890:TJK720905 TTG720890:TTG720905 UDC720890:UDC720905 UMY720890:UMY720905 UWU720890:UWU720905 VGQ720890:VGQ720905 VQM720890:VQM720905 WAI720890:WAI720905 WKE720890:WKE720905 WUA720890:WUA720905 H786426:H786441 HO786426:HO786441 RK786426:RK786441 ABG786426:ABG786441 ALC786426:ALC786441 AUY786426:AUY786441 BEU786426:BEU786441 BOQ786426:BOQ786441 BYM786426:BYM786441 CII786426:CII786441 CSE786426:CSE786441 DCA786426:DCA786441 DLW786426:DLW786441 DVS786426:DVS786441 EFO786426:EFO786441 EPK786426:EPK786441 EZG786426:EZG786441 FJC786426:FJC786441 FSY786426:FSY786441 GCU786426:GCU786441 GMQ786426:GMQ786441 GWM786426:GWM786441 HGI786426:HGI786441 HQE786426:HQE786441 IAA786426:IAA786441 IJW786426:IJW786441 ITS786426:ITS786441 JDO786426:JDO786441 JNK786426:JNK786441 JXG786426:JXG786441 KHC786426:KHC786441 KQY786426:KQY786441 LAU786426:LAU786441 LKQ786426:LKQ786441 LUM786426:LUM786441 MEI786426:MEI786441 MOE786426:MOE786441 MYA786426:MYA786441 NHW786426:NHW786441 NRS786426:NRS786441 OBO786426:OBO786441 OLK786426:OLK786441 OVG786426:OVG786441 PFC786426:PFC786441 POY786426:POY786441 PYU786426:PYU786441 QIQ786426:QIQ786441 QSM786426:QSM786441 RCI786426:RCI786441 RME786426:RME786441 RWA786426:RWA786441 SFW786426:SFW786441 SPS786426:SPS786441 SZO786426:SZO786441 TJK786426:TJK786441 TTG786426:TTG786441 UDC786426:UDC786441 UMY786426:UMY786441 UWU786426:UWU786441 VGQ786426:VGQ786441 VQM786426:VQM786441 WAI786426:WAI786441 WKE786426:WKE786441 WUA786426:WUA786441 H851962:H851977 HO851962:HO851977 RK851962:RK851977 ABG851962:ABG851977 ALC851962:ALC851977 AUY851962:AUY851977 BEU851962:BEU851977 BOQ851962:BOQ851977 BYM851962:BYM851977 CII851962:CII851977 CSE851962:CSE851977 DCA851962:DCA851977 DLW851962:DLW851977 DVS851962:DVS851977 EFO851962:EFO851977 EPK851962:EPK851977 EZG851962:EZG851977 FJC851962:FJC851977 FSY851962:FSY851977 GCU851962:GCU851977 GMQ851962:GMQ851977 GWM851962:GWM851977 HGI851962:HGI851977 HQE851962:HQE851977 IAA851962:IAA851977 IJW851962:IJW851977 ITS851962:ITS851977 JDO851962:JDO851977 JNK851962:JNK851977 JXG851962:JXG851977 KHC851962:KHC851977 KQY851962:KQY851977 LAU851962:LAU851977 LKQ851962:LKQ851977 LUM851962:LUM851977 MEI851962:MEI851977 MOE851962:MOE851977 MYA851962:MYA851977 NHW851962:NHW851977 NRS851962:NRS851977 OBO851962:OBO851977 OLK851962:OLK851977 OVG851962:OVG851977 PFC851962:PFC851977 POY851962:POY851977 PYU851962:PYU851977 QIQ851962:QIQ851977 QSM851962:QSM851977 RCI851962:RCI851977 RME851962:RME851977 RWA851962:RWA851977 SFW851962:SFW851977 SPS851962:SPS851977 SZO851962:SZO851977 TJK851962:TJK851977 TTG851962:TTG851977 UDC851962:UDC851977 UMY851962:UMY851977 UWU851962:UWU851977 VGQ851962:VGQ851977 VQM851962:VQM851977 WAI851962:WAI851977 WKE851962:WKE851977 WUA851962:WUA851977 H917498:H917513 HO917498:HO917513 RK917498:RK917513 ABG917498:ABG917513 ALC917498:ALC917513 AUY917498:AUY917513 BEU917498:BEU917513 BOQ917498:BOQ917513 BYM917498:BYM917513 CII917498:CII917513 CSE917498:CSE917513 DCA917498:DCA917513 DLW917498:DLW917513 DVS917498:DVS917513 EFO917498:EFO917513 EPK917498:EPK917513 EZG917498:EZG917513 FJC917498:FJC917513 FSY917498:FSY917513 GCU917498:GCU917513 GMQ917498:GMQ917513 GWM917498:GWM917513 HGI917498:HGI917513 HQE917498:HQE917513 IAA917498:IAA917513 IJW917498:IJW917513 ITS917498:ITS917513 JDO917498:JDO917513 JNK917498:JNK917513 JXG917498:JXG917513 KHC917498:KHC917513 KQY917498:KQY917513 LAU917498:LAU917513 LKQ917498:LKQ917513 LUM917498:LUM917513 MEI917498:MEI917513 MOE917498:MOE917513 MYA917498:MYA917513 NHW917498:NHW917513 NRS917498:NRS917513 OBO917498:OBO917513 OLK917498:OLK917513 OVG917498:OVG917513 PFC917498:PFC917513 POY917498:POY917513 PYU917498:PYU917513 QIQ917498:QIQ917513 QSM917498:QSM917513 RCI917498:RCI917513 RME917498:RME917513 RWA917498:RWA917513 SFW917498:SFW917513 SPS917498:SPS917513 SZO917498:SZO917513 TJK917498:TJK917513 TTG917498:TTG917513 UDC917498:UDC917513 UMY917498:UMY917513 UWU917498:UWU917513 VGQ917498:VGQ917513 VQM917498:VQM917513 WAI917498:WAI917513 WKE917498:WKE917513 WUA917498:WUA917513 H983034:H983049 HO983034:HO983049 RK983034:RK983049 ABG983034:ABG983049 ALC983034:ALC983049 AUY983034:AUY983049 BEU983034:BEU983049 BOQ983034:BOQ983049 BYM983034:BYM983049 CII983034:CII983049 CSE983034:CSE983049 DCA983034:DCA983049 DLW983034:DLW983049 DVS983034:DVS983049 EFO983034:EFO983049 EPK983034:EPK983049 EZG983034:EZG983049 FJC983034:FJC983049 FSY983034:FSY983049 GCU983034:GCU983049 GMQ983034:GMQ983049 GWM983034:GWM983049 HGI983034:HGI983049 HQE983034:HQE983049 IAA983034:IAA983049 IJW983034:IJW983049 ITS983034:ITS983049 JDO983034:JDO983049 JNK983034:JNK983049 JXG983034:JXG983049 KHC983034:KHC983049 KQY983034:KQY983049 LAU983034:LAU983049 LKQ983034:LKQ983049 LUM983034:LUM983049 MEI983034:MEI983049 MOE983034:MOE983049 MYA983034:MYA983049 NHW983034:NHW983049 NRS983034:NRS983049 OBO983034:OBO983049 OLK983034:OLK983049 OVG983034:OVG983049 PFC983034:PFC983049 POY983034:POY983049 PYU983034:PYU983049 QIQ983034:QIQ983049 QSM983034:QSM983049 RCI983034:RCI983049 RME983034:RME983049 RWA983034:RWA983049 SFW983034:SFW983049 SPS983034:SPS983049 SZO983034:SZO983049 TJK983034:TJK983049 TTG983034:TTG983049 UDC983034:UDC983049 UMY983034:UMY983049 UWU983034:UWU983049 VGQ983034:VGQ983049 VQM983034:VQM983049 WAI983034:WAI983049 WKE983034:WKE983049 H65 H22:H27 WUA22:WUA27 WKE22:WKE27 WAI22:WAI27 VQM22:VQM27 VGQ22:VGQ27 UWU22:UWU27 UMY22:UMY27 UDC22:UDC27 TTG22:TTG27 TJK22:TJK27 SZO22:SZO27 SPS22:SPS27 SFW22:SFW27 RWA22:RWA27 RME22:RME27 RCI22:RCI27 QSM22:QSM27 QIQ22:QIQ27 PYU22:PYU27 POY22:POY27 PFC22:PFC27 OVG22:OVG27 OLK22:OLK27 OBO22:OBO27 NRS22:NRS27 NHW22:NHW27 MYA22:MYA27 MOE22:MOE27 MEI22:MEI27 LUM22:LUM27 LKQ22:LKQ27 LAU22:LAU27 KQY22:KQY27 KHC22:KHC27 JXG22:JXG27 JNK22:JNK27 JDO22:JDO27 ITS22:ITS27 IJW22:IJW27 IAA22:IAA27 HQE22:HQE27 HGI22:HGI27 GWM22:GWM27 GMQ22:GMQ27 GCU22:GCU27 FSY22:FSY27 FJC22:FJC27 EZG22:EZG27 EPK22:EPK27 EFO22:EFO27 DVS22:DVS27 DLW22:DLW27 DCA22:DCA27 CSE22:CSE27 CII22:CII27 BYM22:BYM27 BOQ22:BOQ27 BEU22:BEU27 AUY22:AUY27 ALC22:ALC27 ABG22:ABG27 RK22:RK27 HO22:HO27 HO29:HO38 H68:H72" xr:uid="{3A3F4AA6-518C-40CB-86D1-FE74AB32C50F}">
      <formula1>fuenteRecursos</formula1>
    </dataValidation>
    <dataValidation type="list" allowBlank="1" showInputMessage="1" showErrorMessage="1" sqref="D65399:D65508 HL65399:HL65508 RH65399:RH65508 ABD65399:ABD65508 AKZ65399:AKZ65508 AUV65399:AUV65508 BER65399:BER65508 BON65399:BON65508 BYJ65399:BYJ65508 CIF65399:CIF65508 CSB65399:CSB65508 DBX65399:DBX65508 DLT65399:DLT65508 DVP65399:DVP65508 EFL65399:EFL65508 EPH65399:EPH65508 EZD65399:EZD65508 FIZ65399:FIZ65508 FSV65399:FSV65508 GCR65399:GCR65508 GMN65399:GMN65508 GWJ65399:GWJ65508 HGF65399:HGF65508 HQB65399:HQB65508 HZX65399:HZX65508 IJT65399:IJT65508 ITP65399:ITP65508 JDL65399:JDL65508 JNH65399:JNH65508 JXD65399:JXD65508 KGZ65399:KGZ65508 KQV65399:KQV65508 LAR65399:LAR65508 LKN65399:LKN65508 LUJ65399:LUJ65508 MEF65399:MEF65508 MOB65399:MOB65508 MXX65399:MXX65508 NHT65399:NHT65508 NRP65399:NRP65508 OBL65399:OBL65508 OLH65399:OLH65508 OVD65399:OVD65508 PEZ65399:PEZ65508 POV65399:POV65508 PYR65399:PYR65508 QIN65399:QIN65508 QSJ65399:QSJ65508 RCF65399:RCF65508 RMB65399:RMB65508 RVX65399:RVX65508 SFT65399:SFT65508 SPP65399:SPP65508 SZL65399:SZL65508 TJH65399:TJH65508 TTD65399:TTD65508 UCZ65399:UCZ65508 UMV65399:UMV65508 UWR65399:UWR65508 VGN65399:VGN65508 VQJ65399:VQJ65508 WAF65399:WAF65508 WKB65399:WKB65508 WTX65399:WTX65508 D130935:D131044 HL130935:HL131044 RH130935:RH131044 ABD130935:ABD131044 AKZ130935:AKZ131044 AUV130935:AUV131044 BER130935:BER131044 BON130935:BON131044 BYJ130935:BYJ131044 CIF130935:CIF131044 CSB130935:CSB131044 DBX130935:DBX131044 DLT130935:DLT131044 DVP130935:DVP131044 EFL130935:EFL131044 EPH130935:EPH131044 EZD130935:EZD131044 FIZ130935:FIZ131044 FSV130935:FSV131044 GCR130935:GCR131044 GMN130935:GMN131044 GWJ130935:GWJ131044 HGF130935:HGF131044 HQB130935:HQB131044 HZX130935:HZX131044 IJT130935:IJT131044 ITP130935:ITP131044 JDL130935:JDL131044 JNH130935:JNH131044 JXD130935:JXD131044 KGZ130935:KGZ131044 KQV130935:KQV131044 LAR130935:LAR131044 LKN130935:LKN131044 LUJ130935:LUJ131044 MEF130935:MEF131044 MOB130935:MOB131044 MXX130935:MXX131044 NHT130935:NHT131044 NRP130935:NRP131044 OBL130935:OBL131044 OLH130935:OLH131044 OVD130935:OVD131044 PEZ130935:PEZ131044 POV130935:POV131044 PYR130935:PYR131044 QIN130935:QIN131044 QSJ130935:QSJ131044 RCF130935:RCF131044 RMB130935:RMB131044 RVX130935:RVX131044 SFT130935:SFT131044 SPP130935:SPP131044 SZL130935:SZL131044 TJH130935:TJH131044 TTD130935:TTD131044 UCZ130935:UCZ131044 UMV130935:UMV131044 UWR130935:UWR131044 VGN130935:VGN131044 VQJ130935:VQJ131044 WAF130935:WAF131044 WKB130935:WKB131044 WTX130935:WTX131044 D196471:D196580 HL196471:HL196580 RH196471:RH196580 ABD196471:ABD196580 AKZ196471:AKZ196580 AUV196471:AUV196580 BER196471:BER196580 BON196471:BON196580 BYJ196471:BYJ196580 CIF196471:CIF196580 CSB196471:CSB196580 DBX196471:DBX196580 DLT196471:DLT196580 DVP196471:DVP196580 EFL196471:EFL196580 EPH196471:EPH196580 EZD196471:EZD196580 FIZ196471:FIZ196580 FSV196471:FSV196580 GCR196471:GCR196580 GMN196471:GMN196580 GWJ196471:GWJ196580 HGF196471:HGF196580 HQB196471:HQB196580 HZX196471:HZX196580 IJT196471:IJT196580 ITP196471:ITP196580 JDL196471:JDL196580 JNH196471:JNH196580 JXD196471:JXD196580 KGZ196471:KGZ196580 KQV196471:KQV196580 LAR196471:LAR196580 LKN196471:LKN196580 LUJ196471:LUJ196580 MEF196471:MEF196580 MOB196471:MOB196580 MXX196471:MXX196580 NHT196471:NHT196580 NRP196471:NRP196580 OBL196471:OBL196580 OLH196471:OLH196580 OVD196471:OVD196580 PEZ196471:PEZ196580 POV196471:POV196580 PYR196471:PYR196580 QIN196471:QIN196580 QSJ196471:QSJ196580 RCF196471:RCF196580 RMB196471:RMB196580 RVX196471:RVX196580 SFT196471:SFT196580 SPP196471:SPP196580 SZL196471:SZL196580 TJH196471:TJH196580 TTD196471:TTD196580 UCZ196471:UCZ196580 UMV196471:UMV196580 UWR196471:UWR196580 VGN196471:VGN196580 VQJ196471:VQJ196580 WAF196471:WAF196580 WKB196471:WKB196580 WTX196471:WTX196580 D262007:D262116 HL262007:HL262116 RH262007:RH262116 ABD262007:ABD262116 AKZ262007:AKZ262116 AUV262007:AUV262116 BER262007:BER262116 BON262007:BON262116 BYJ262007:BYJ262116 CIF262007:CIF262116 CSB262007:CSB262116 DBX262007:DBX262116 DLT262007:DLT262116 DVP262007:DVP262116 EFL262007:EFL262116 EPH262007:EPH262116 EZD262007:EZD262116 FIZ262007:FIZ262116 FSV262007:FSV262116 GCR262007:GCR262116 GMN262007:GMN262116 GWJ262007:GWJ262116 HGF262007:HGF262116 HQB262007:HQB262116 HZX262007:HZX262116 IJT262007:IJT262116 ITP262007:ITP262116 JDL262007:JDL262116 JNH262007:JNH262116 JXD262007:JXD262116 KGZ262007:KGZ262116 KQV262007:KQV262116 LAR262007:LAR262116 LKN262007:LKN262116 LUJ262007:LUJ262116 MEF262007:MEF262116 MOB262007:MOB262116 MXX262007:MXX262116 NHT262007:NHT262116 NRP262007:NRP262116 OBL262007:OBL262116 OLH262007:OLH262116 OVD262007:OVD262116 PEZ262007:PEZ262116 POV262007:POV262116 PYR262007:PYR262116 QIN262007:QIN262116 QSJ262007:QSJ262116 RCF262007:RCF262116 RMB262007:RMB262116 RVX262007:RVX262116 SFT262007:SFT262116 SPP262007:SPP262116 SZL262007:SZL262116 TJH262007:TJH262116 TTD262007:TTD262116 UCZ262007:UCZ262116 UMV262007:UMV262116 UWR262007:UWR262116 VGN262007:VGN262116 VQJ262007:VQJ262116 WAF262007:WAF262116 WKB262007:WKB262116 WTX262007:WTX262116 D327543:D327652 HL327543:HL327652 RH327543:RH327652 ABD327543:ABD327652 AKZ327543:AKZ327652 AUV327543:AUV327652 BER327543:BER327652 BON327543:BON327652 BYJ327543:BYJ327652 CIF327543:CIF327652 CSB327543:CSB327652 DBX327543:DBX327652 DLT327543:DLT327652 DVP327543:DVP327652 EFL327543:EFL327652 EPH327543:EPH327652 EZD327543:EZD327652 FIZ327543:FIZ327652 FSV327543:FSV327652 GCR327543:GCR327652 GMN327543:GMN327652 GWJ327543:GWJ327652 HGF327543:HGF327652 HQB327543:HQB327652 HZX327543:HZX327652 IJT327543:IJT327652 ITP327543:ITP327652 JDL327543:JDL327652 JNH327543:JNH327652 JXD327543:JXD327652 KGZ327543:KGZ327652 KQV327543:KQV327652 LAR327543:LAR327652 LKN327543:LKN327652 LUJ327543:LUJ327652 MEF327543:MEF327652 MOB327543:MOB327652 MXX327543:MXX327652 NHT327543:NHT327652 NRP327543:NRP327652 OBL327543:OBL327652 OLH327543:OLH327652 OVD327543:OVD327652 PEZ327543:PEZ327652 POV327543:POV327652 PYR327543:PYR327652 QIN327543:QIN327652 QSJ327543:QSJ327652 RCF327543:RCF327652 RMB327543:RMB327652 RVX327543:RVX327652 SFT327543:SFT327652 SPP327543:SPP327652 SZL327543:SZL327652 TJH327543:TJH327652 TTD327543:TTD327652 UCZ327543:UCZ327652 UMV327543:UMV327652 UWR327543:UWR327652 VGN327543:VGN327652 VQJ327543:VQJ327652 WAF327543:WAF327652 WKB327543:WKB327652 WTX327543:WTX327652 D393079:D393188 HL393079:HL393188 RH393079:RH393188 ABD393079:ABD393188 AKZ393079:AKZ393188 AUV393079:AUV393188 BER393079:BER393188 BON393079:BON393188 BYJ393079:BYJ393188 CIF393079:CIF393188 CSB393079:CSB393188 DBX393079:DBX393188 DLT393079:DLT393188 DVP393079:DVP393188 EFL393079:EFL393188 EPH393079:EPH393188 EZD393079:EZD393188 FIZ393079:FIZ393188 FSV393079:FSV393188 GCR393079:GCR393188 GMN393079:GMN393188 GWJ393079:GWJ393188 HGF393079:HGF393188 HQB393079:HQB393188 HZX393079:HZX393188 IJT393079:IJT393188 ITP393079:ITP393188 JDL393079:JDL393188 JNH393079:JNH393188 JXD393079:JXD393188 KGZ393079:KGZ393188 KQV393079:KQV393188 LAR393079:LAR393188 LKN393079:LKN393188 LUJ393079:LUJ393188 MEF393079:MEF393188 MOB393079:MOB393188 MXX393079:MXX393188 NHT393079:NHT393188 NRP393079:NRP393188 OBL393079:OBL393188 OLH393079:OLH393188 OVD393079:OVD393188 PEZ393079:PEZ393188 POV393079:POV393188 PYR393079:PYR393188 QIN393079:QIN393188 QSJ393079:QSJ393188 RCF393079:RCF393188 RMB393079:RMB393188 RVX393079:RVX393188 SFT393079:SFT393188 SPP393079:SPP393188 SZL393079:SZL393188 TJH393079:TJH393188 TTD393079:TTD393188 UCZ393079:UCZ393188 UMV393079:UMV393188 UWR393079:UWR393188 VGN393079:VGN393188 VQJ393079:VQJ393188 WAF393079:WAF393188 WKB393079:WKB393188 WTX393079:WTX393188 D458615:D458724 HL458615:HL458724 RH458615:RH458724 ABD458615:ABD458724 AKZ458615:AKZ458724 AUV458615:AUV458724 BER458615:BER458724 BON458615:BON458724 BYJ458615:BYJ458724 CIF458615:CIF458724 CSB458615:CSB458724 DBX458615:DBX458724 DLT458615:DLT458724 DVP458615:DVP458724 EFL458615:EFL458724 EPH458615:EPH458724 EZD458615:EZD458724 FIZ458615:FIZ458724 FSV458615:FSV458724 GCR458615:GCR458724 GMN458615:GMN458724 GWJ458615:GWJ458724 HGF458615:HGF458724 HQB458615:HQB458724 HZX458615:HZX458724 IJT458615:IJT458724 ITP458615:ITP458724 JDL458615:JDL458724 JNH458615:JNH458724 JXD458615:JXD458724 KGZ458615:KGZ458724 KQV458615:KQV458724 LAR458615:LAR458724 LKN458615:LKN458724 LUJ458615:LUJ458724 MEF458615:MEF458724 MOB458615:MOB458724 MXX458615:MXX458724 NHT458615:NHT458724 NRP458615:NRP458724 OBL458615:OBL458724 OLH458615:OLH458724 OVD458615:OVD458724 PEZ458615:PEZ458724 POV458615:POV458724 PYR458615:PYR458724 QIN458615:QIN458724 QSJ458615:QSJ458724 RCF458615:RCF458724 RMB458615:RMB458724 RVX458615:RVX458724 SFT458615:SFT458724 SPP458615:SPP458724 SZL458615:SZL458724 TJH458615:TJH458724 TTD458615:TTD458724 UCZ458615:UCZ458724 UMV458615:UMV458724 UWR458615:UWR458724 VGN458615:VGN458724 VQJ458615:VQJ458724 WAF458615:WAF458724 WKB458615:WKB458724 WTX458615:WTX458724 D524151:D524260 HL524151:HL524260 RH524151:RH524260 ABD524151:ABD524260 AKZ524151:AKZ524260 AUV524151:AUV524260 BER524151:BER524260 BON524151:BON524260 BYJ524151:BYJ524260 CIF524151:CIF524260 CSB524151:CSB524260 DBX524151:DBX524260 DLT524151:DLT524260 DVP524151:DVP524260 EFL524151:EFL524260 EPH524151:EPH524260 EZD524151:EZD524260 FIZ524151:FIZ524260 FSV524151:FSV524260 GCR524151:GCR524260 GMN524151:GMN524260 GWJ524151:GWJ524260 HGF524151:HGF524260 HQB524151:HQB524260 HZX524151:HZX524260 IJT524151:IJT524260 ITP524151:ITP524260 JDL524151:JDL524260 JNH524151:JNH524260 JXD524151:JXD524260 KGZ524151:KGZ524260 KQV524151:KQV524260 LAR524151:LAR524260 LKN524151:LKN524260 LUJ524151:LUJ524260 MEF524151:MEF524260 MOB524151:MOB524260 MXX524151:MXX524260 NHT524151:NHT524260 NRP524151:NRP524260 OBL524151:OBL524260 OLH524151:OLH524260 OVD524151:OVD524260 PEZ524151:PEZ524260 POV524151:POV524260 PYR524151:PYR524260 QIN524151:QIN524260 QSJ524151:QSJ524260 RCF524151:RCF524260 RMB524151:RMB524260 RVX524151:RVX524260 SFT524151:SFT524260 SPP524151:SPP524260 SZL524151:SZL524260 TJH524151:TJH524260 TTD524151:TTD524260 UCZ524151:UCZ524260 UMV524151:UMV524260 UWR524151:UWR524260 VGN524151:VGN524260 VQJ524151:VQJ524260 WAF524151:WAF524260 WKB524151:WKB524260 WTX524151:WTX524260 D589687:D589796 HL589687:HL589796 RH589687:RH589796 ABD589687:ABD589796 AKZ589687:AKZ589796 AUV589687:AUV589796 BER589687:BER589796 BON589687:BON589796 BYJ589687:BYJ589796 CIF589687:CIF589796 CSB589687:CSB589796 DBX589687:DBX589796 DLT589687:DLT589796 DVP589687:DVP589796 EFL589687:EFL589796 EPH589687:EPH589796 EZD589687:EZD589796 FIZ589687:FIZ589796 FSV589687:FSV589796 GCR589687:GCR589796 GMN589687:GMN589796 GWJ589687:GWJ589796 HGF589687:HGF589796 HQB589687:HQB589796 HZX589687:HZX589796 IJT589687:IJT589796 ITP589687:ITP589796 JDL589687:JDL589796 JNH589687:JNH589796 JXD589687:JXD589796 KGZ589687:KGZ589796 KQV589687:KQV589796 LAR589687:LAR589796 LKN589687:LKN589796 LUJ589687:LUJ589796 MEF589687:MEF589796 MOB589687:MOB589796 MXX589687:MXX589796 NHT589687:NHT589796 NRP589687:NRP589796 OBL589687:OBL589796 OLH589687:OLH589796 OVD589687:OVD589796 PEZ589687:PEZ589796 POV589687:POV589796 PYR589687:PYR589796 QIN589687:QIN589796 QSJ589687:QSJ589796 RCF589687:RCF589796 RMB589687:RMB589796 RVX589687:RVX589796 SFT589687:SFT589796 SPP589687:SPP589796 SZL589687:SZL589796 TJH589687:TJH589796 TTD589687:TTD589796 UCZ589687:UCZ589796 UMV589687:UMV589796 UWR589687:UWR589796 VGN589687:VGN589796 VQJ589687:VQJ589796 WAF589687:WAF589796 WKB589687:WKB589796 WTX589687:WTX589796 D655223:D655332 HL655223:HL655332 RH655223:RH655332 ABD655223:ABD655332 AKZ655223:AKZ655332 AUV655223:AUV655332 BER655223:BER655332 BON655223:BON655332 BYJ655223:BYJ655332 CIF655223:CIF655332 CSB655223:CSB655332 DBX655223:DBX655332 DLT655223:DLT655332 DVP655223:DVP655332 EFL655223:EFL655332 EPH655223:EPH655332 EZD655223:EZD655332 FIZ655223:FIZ655332 FSV655223:FSV655332 GCR655223:GCR655332 GMN655223:GMN655332 GWJ655223:GWJ655332 HGF655223:HGF655332 HQB655223:HQB655332 HZX655223:HZX655332 IJT655223:IJT655332 ITP655223:ITP655332 JDL655223:JDL655332 JNH655223:JNH655332 JXD655223:JXD655332 KGZ655223:KGZ655332 KQV655223:KQV655332 LAR655223:LAR655332 LKN655223:LKN655332 LUJ655223:LUJ655332 MEF655223:MEF655332 MOB655223:MOB655332 MXX655223:MXX655332 NHT655223:NHT655332 NRP655223:NRP655332 OBL655223:OBL655332 OLH655223:OLH655332 OVD655223:OVD655332 PEZ655223:PEZ655332 POV655223:POV655332 PYR655223:PYR655332 QIN655223:QIN655332 QSJ655223:QSJ655332 RCF655223:RCF655332 RMB655223:RMB655332 RVX655223:RVX655332 SFT655223:SFT655332 SPP655223:SPP655332 SZL655223:SZL655332 TJH655223:TJH655332 TTD655223:TTD655332 UCZ655223:UCZ655332 UMV655223:UMV655332 UWR655223:UWR655332 VGN655223:VGN655332 VQJ655223:VQJ655332 WAF655223:WAF655332 WKB655223:WKB655332 WTX655223:WTX655332 D720759:D720868 HL720759:HL720868 RH720759:RH720868 ABD720759:ABD720868 AKZ720759:AKZ720868 AUV720759:AUV720868 BER720759:BER720868 BON720759:BON720868 BYJ720759:BYJ720868 CIF720759:CIF720868 CSB720759:CSB720868 DBX720759:DBX720868 DLT720759:DLT720868 DVP720759:DVP720868 EFL720759:EFL720868 EPH720759:EPH720868 EZD720759:EZD720868 FIZ720759:FIZ720868 FSV720759:FSV720868 GCR720759:GCR720868 GMN720759:GMN720868 GWJ720759:GWJ720868 HGF720759:HGF720868 HQB720759:HQB720868 HZX720759:HZX720868 IJT720759:IJT720868 ITP720759:ITP720868 JDL720759:JDL720868 JNH720759:JNH720868 JXD720759:JXD720868 KGZ720759:KGZ720868 KQV720759:KQV720868 LAR720759:LAR720868 LKN720759:LKN720868 LUJ720759:LUJ720868 MEF720759:MEF720868 MOB720759:MOB720868 MXX720759:MXX720868 NHT720759:NHT720868 NRP720759:NRP720868 OBL720759:OBL720868 OLH720759:OLH720868 OVD720759:OVD720868 PEZ720759:PEZ720868 POV720759:POV720868 PYR720759:PYR720868 QIN720759:QIN720868 QSJ720759:QSJ720868 RCF720759:RCF720868 RMB720759:RMB720868 RVX720759:RVX720868 SFT720759:SFT720868 SPP720759:SPP720868 SZL720759:SZL720868 TJH720759:TJH720868 TTD720759:TTD720868 UCZ720759:UCZ720868 UMV720759:UMV720868 UWR720759:UWR720868 VGN720759:VGN720868 VQJ720759:VQJ720868 WAF720759:WAF720868 WKB720759:WKB720868 WTX720759:WTX720868 D786295:D786404 HL786295:HL786404 RH786295:RH786404 ABD786295:ABD786404 AKZ786295:AKZ786404 AUV786295:AUV786404 BER786295:BER786404 BON786295:BON786404 BYJ786295:BYJ786404 CIF786295:CIF786404 CSB786295:CSB786404 DBX786295:DBX786404 DLT786295:DLT786404 DVP786295:DVP786404 EFL786295:EFL786404 EPH786295:EPH786404 EZD786295:EZD786404 FIZ786295:FIZ786404 FSV786295:FSV786404 GCR786295:GCR786404 GMN786295:GMN786404 GWJ786295:GWJ786404 HGF786295:HGF786404 HQB786295:HQB786404 HZX786295:HZX786404 IJT786295:IJT786404 ITP786295:ITP786404 JDL786295:JDL786404 JNH786295:JNH786404 JXD786295:JXD786404 KGZ786295:KGZ786404 KQV786295:KQV786404 LAR786295:LAR786404 LKN786295:LKN786404 LUJ786295:LUJ786404 MEF786295:MEF786404 MOB786295:MOB786404 MXX786295:MXX786404 NHT786295:NHT786404 NRP786295:NRP786404 OBL786295:OBL786404 OLH786295:OLH786404 OVD786295:OVD786404 PEZ786295:PEZ786404 POV786295:POV786404 PYR786295:PYR786404 QIN786295:QIN786404 QSJ786295:QSJ786404 RCF786295:RCF786404 RMB786295:RMB786404 RVX786295:RVX786404 SFT786295:SFT786404 SPP786295:SPP786404 SZL786295:SZL786404 TJH786295:TJH786404 TTD786295:TTD786404 UCZ786295:UCZ786404 UMV786295:UMV786404 UWR786295:UWR786404 VGN786295:VGN786404 VQJ786295:VQJ786404 WAF786295:WAF786404 WKB786295:WKB786404 WTX786295:WTX786404 D851831:D851940 HL851831:HL851940 RH851831:RH851940 ABD851831:ABD851940 AKZ851831:AKZ851940 AUV851831:AUV851940 BER851831:BER851940 BON851831:BON851940 BYJ851831:BYJ851940 CIF851831:CIF851940 CSB851831:CSB851940 DBX851831:DBX851940 DLT851831:DLT851940 DVP851831:DVP851940 EFL851831:EFL851940 EPH851831:EPH851940 EZD851831:EZD851940 FIZ851831:FIZ851940 FSV851831:FSV851940 GCR851831:GCR851940 GMN851831:GMN851940 GWJ851831:GWJ851940 HGF851831:HGF851940 HQB851831:HQB851940 HZX851831:HZX851940 IJT851831:IJT851940 ITP851831:ITP851940 JDL851831:JDL851940 JNH851831:JNH851940 JXD851831:JXD851940 KGZ851831:KGZ851940 KQV851831:KQV851940 LAR851831:LAR851940 LKN851831:LKN851940 LUJ851831:LUJ851940 MEF851831:MEF851940 MOB851831:MOB851940 MXX851831:MXX851940 NHT851831:NHT851940 NRP851831:NRP851940 OBL851831:OBL851940 OLH851831:OLH851940 OVD851831:OVD851940 PEZ851831:PEZ851940 POV851831:POV851940 PYR851831:PYR851940 QIN851831:QIN851940 QSJ851831:QSJ851940 RCF851831:RCF851940 RMB851831:RMB851940 RVX851831:RVX851940 SFT851831:SFT851940 SPP851831:SPP851940 SZL851831:SZL851940 TJH851831:TJH851940 TTD851831:TTD851940 UCZ851831:UCZ851940 UMV851831:UMV851940 UWR851831:UWR851940 VGN851831:VGN851940 VQJ851831:VQJ851940 WAF851831:WAF851940 WKB851831:WKB851940 WTX851831:WTX851940 D917367:D917476 HL917367:HL917476 RH917367:RH917476 ABD917367:ABD917476 AKZ917367:AKZ917476 AUV917367:AUV917476 BER917367:BER917476 BON917367:BON917476 BYJ917367:BYJ917476 CIF917367:CIF917476 CSB917367:CSB917476 DBX917367:DBX917476 DLT917367:DLT917476 DVP917367:DVP917476 EFL917367:EFL917476 EPH917367:EPH917476 EZD917367:EZD917476 FIZ917367:FIZ917476 FSV917367:FSV917476 GCR917367:GCR917476 GMN917367:GMN917476 GWJ917367:GWJ917476 HGF917367:HGF917476 HQB917367:HQB917476 HZX917367:HZX917476 IJT917367:IJT917476 ITP917367:ITP917476 JDL917367:JDL917476 JNH917367:JNH917476 JXD917367:JXD917476 KGZ917367:KGZ917476 KQV917367:KQV917476 LAR917367:LAR917476 LKN917367:LKN917476 LUJ917367:LUJ917476 MEF917367:MEF917476 MOB917367:MOB917476 MXX917367:MXX917476 NHT917367:NHT917476 NRP917367:NRP917476 OBL917367:OBL917476 OLH917367:OLH917476 OVD917367:OVD917476 PEZ917367:PEZ917476 POV917367:POV917476 PYR917367:PYR917476 QIN917367:QIN917476 QSJ917367:QSJ917476 RCF917367:RCF917476 RMB917367:RMB917476 RVX917367:RVX917476 SFT917367:SFT917476 SPP917367:SPP917476 SZL917367:SZL917476 TJH917367:TJH917476 TTD917367:TTD917476 UCZ917367:UCZ917476 UMV917367:UMV917476 UWR917367:UWR917476 VGN917367:VGN917476 VQJ917367:VQJ917476 WAF917367:WAF917476 WKB917367:WKB917476 WTX917367:WTX917476 D982903:D983012 HL982903:HL983012 RH982903:RH983012 ABD982903:ABD983012 AKZ982903:AKZ983012 AUV982903:AUV983012 BER982903:BER983012 BON982903:BON983012 BYJ982903:BYJ983012 CIF982903:CIF983012 CSB982903:CSB983012 DBX982903:DBX983012 DLT982903:DLT983012 DVP982903:DVP983012 EFL982903:EFL983012 EPH982903:EPH983012 EZD982903:EZD983012 FIZ982903:FIZ983012 FSV982903:FSV983012 GCR982903:GCR983012 GMN982903:GMN983012 GWJ982903:GWJ983012 HGF982903:HGF983012 HQB982903:HQB983012 HZX982903:HZX983012 IJT982903:IJT983012 ITP982903:ITP983012 JDL982903:JDL983012 JNH982903:JNH983012 JXD982903:JXD983012 KGZ982903:KGZ983012 KQV982903:KQV983012 LAR982903:LAR983012 LKN982903:LKN983012 LUJ982903:LUJ983012 MEF982903:MEF983012 MOB982903:MOB983012 MXX982903:MXX983012 NHT982903:NHT983012 NRP982903:NRP983012 OBL982903:OBL983012 OLH982903:OLH983012 OVD982903:OVD983012 PEZ982903:PEZ983012 POV982903:POV983012 PYR982903:PYR983012 QIN982903:QIN983012 QSJ982903:QSJ983012 RCF982903:RCF983012 RMB982903:RMB983012 RVX982903:RVX983012 SFT982903:SFT983012 SPP982903:SPP983012 SZL982903:SZL983012 TJH982903:TJH983012 TTD982903:TTD983012 UCZ982903:UCZ983012 UMV982903:UMV983012 UWR982903:UWR983012 VGN982903:VGN983012 VQJ982903:VQJ983012 WAF982903:WAF983012 WKB982903:WKB983012 WTX982903:WTX983012 D1048439:D1048576 HL1048439:HL1048576 RH1048439:RH1048576 ABD1048439:ABD1048576 AKZ1048439:AKZ1048576 AUV1048439:AUV1048576 BER1048439:BER1048576 BON1048439:BON1048576 BYJ1048439:BYJ1048576 CIF1048439:CIF1048576 CSB1048439:CSB1048576 DBX1048439:DBX1048576 DLT1048439:DLT1048576 DVP1048439:DVP1048576 EFL1048439:EFL1048576 EPH1048439:EPH1048576 EZD1048439:EZD1048576 FIZ1048439:FIZ1048576 FSV1048439:FSV1048576 GCR1048439:GCR1048576 GMN1048439:GMN1048576 GWJ1048439:GWJ1048576 HGF1048439:HGF1048576 HQB1048439:HQB1048576 HZX1048439:HZX1048576 IJT1048439:IJT1048576 ITP1048439:ITP1048576 JDL1048439:JDL1048576 JNH1048439:JNH1048576 JXD1048439:JXD1048576 KGZ1048439:KGZ1048576 KQV1048439:KQV1048576 LAR1048439:LAR1048576 LKN1048439:LKN1048576 LUJ1048439:LUJ1048576 MEF1048439:MEF1048576 MOB1048439:MOB1048576 MXX1048439:MXX1048576 NHT1048439:NHT1048576 NRP1048439:NRP1048576 OBL1048439:OBL1048576 OLH1048439:OLH1048576 OVD1048439:OVD1048576 PEZ1048439:PEZ1048576 POV1048439:POV1048576 PYR1048439:PYR1048576 QIN1048439:QIN1048576 QSJ1048439:QSJ1048576 RCF1048439:RCF1048576 RMB1048439:RMB1048576 RVX1048439:RVX1048576 SFT1048439:SFT1048576 SPP1048439:SPP1048576 SZL1048439:SZL1048576 TJH1048439:TJH1048576 TTD1048439:TTD1048576 UCZ1048439:UCZ1048576 UMV1048439:UMV1048576 UWR1048439:UWR1048576 VGN1048439:VGN1048576 VQJ1048439:VQJ1048576 WAF1048439:WAF1048576 WKB1048439:WKB1048576 WTX1048439:WTX1048576 HG65399:HG65508 RC65399:RC65508 AAY65399:AAY65508 AKU65399:AKU65508 AUQ65399:AUQ65508 BEM65399:BEM65508 BOI65399:BOI65508 BYE65399:BYE65508 CIA65399:CIA65508 CRW65399:CRW65508 DBS65399:DBS65508 DLO65399:DLO65508 DVK65399:DVK65508 EFG65399:EFG65508 EPC65399:EPC65508 EYY65399:EYY65508 FIU65399:FIU65508 FSQ65399:FSQ65508 GCM65399:GCM65508 GMI65399:GMI65508 GWE65399:GWE65508 HGA65399:HGA65508 HPW65399:HPW65508 HZS65399:HZS65508 IJO65399:IJO65508 ITK65399:ITK65508 JDG65399:JDG65508 JNC65399:JNC65508 JWY65399:JWY65508 KGU65399:KGU65508 KQQ65399:KQQ65508 LAM65399:LAM65508 LKI65399:LKI65508 LUE65399:LUE65508 MEA65399:MEA65508 MNW65399:MNW65508 MXS65399:MXS65508 NHO65399:NHO65508 NRK65399:NRK65508 OBG65399:OBG65508 OLC65399:OLC65508 OUY65399:OUY65508 PEU65399:PEU65508 POQ65399:POQ65508 PYM65399:PYM65508 QII65399:QII65508 QSE65399:QSE65508 RCA65399:RCA65508 RLW65399:RLW65508 RVS65399:RVS65508 SFO65399:SFO65508 SPK65399:SPK65508 SZG65399:SZG65508 TJC65399:TJC65508 TSY65399:TSY65508 UCU65399:UCU65508 UMQ65399:UMQ65508 UWM65399:UWM65508 VGI65399:VGI65508 VQE65399:VQE65508 WAA65399:WAA65508 WJW65399:WJW65508 WTS65399:WTS65508 XDO65399:XFD65508 HG130935:HG131044 RC130935:RC131044 AAY130935:AAY131044 AKU130935:AKU131044 AUQ130935:AUQ131044 BEM130935:BEM131044 BOI130935:BOI131044 BYE130935:BYE131044 CIA130935:CIA131044 CRW130935:CRW131044 DBS130935:DBS131044 DLO130935:DLO131044 DVK130935:DVK131044 EFG130935:EFG131044 EPC130935:EPC131044 EYY130935:EYY131044 FIU130935:FIU131044 FSQ130935:FSQ131044 GCM130935:GCM131044 GMI130935:GMI131044 GWE130935:GWE131044 HGA130935:HGA131044 HPW130935:HPW131044 HZS130935:HZS131044 IJO130935:IJO131044 ITK130935:ITK131044 JDG130935:JDG131044 JNC130935:JNC131044 JWY130935:JWY131044 KGU130935:KGU131044 KQQ130935:KQQ131044 LAM130935:LAM131044 LKI130935:LKI131044 LUE130935:LUE131044 MEA130935:MEA131044 MNW130935:MNW131044 MXS130935:MXS131044 NHO130935:NHO131044 NRK130935:NRK131044 OBG130935:OBG131044 OLC130935:OLC131044 OUY130935:OUY131044 PEU130935:PEU131044 POQ130935:POQ131044 PYM130935:PYM131044 QII130935:QII131044 QSE130935:QSE131044 RCA130935:RCA131044 RLW130935:RLW131044 RVS130935:RVS131044 SFO130935:SFO131044 SPK130935:SPK131044 SZG130935:SZG131044 TJC130935:TJC131044 TSY130935:TSY131044 UCU130935:UCU131044 UMQ130935:UMQ131044 UWM130935:UWM131044 VGI130935:VGI131044 VQE130935:VQE131044 WAA130935:WAA131044 WJW130935:WJW131044 WTS130935:WTS131044 XDO130935:XFD131044 HG196471:HG196580 RC196471:RC196580 AAY196471:AAY196580 AKU196471:AKU196580 AUQ196471:AUQ196580 BEM196471:BEM196580 BOI196471:BOI196580 BYE196471:BYE196580 CIA196471:CIA196580 CRW196471:CRW196580 DBS196471:DBS196580 DLO196471:DLO196580 DVK196471:DVK196580 EFG196471:EFG196580 EPC196471:EPC196580 EYY196471:EYY196580 FIU196471:FIU196580 FSQ196471:FSQ196580 GCM196471:GCM196580 GMI196471:GMI196580 GWE196471:GWE196580 HGA196471:HGA196580 HPW196471:HPW196580 HZS196471:HZS196580 IJO196471:IJO196580 ITK196471:ITK196580 JDG196471:JDG196580 JNC196471:JNC196580 JWY196471:JWY196580 KGU196471:KGU196580 KQQ196471:KQQ196580 LAM196471:LAM196580 LKI196471:LKI196580 LUE196471:LUE196580 MEA196471:MEA196580 MNW196471:MNW196580 MXS196471:MXS196580 NHO196471:NHO196580 NRK196471:NRK196580 OBG196471:OBG196580 OLC196471:OLC196580 OUY196471:OUY196580 PEU196471:PEU196580 POQ196471:POQ196580 PYM196471:PYM196580 QII196471:QII196580 QSE196471:QSE196580 RCA196471:RCA196580 RLW196471:RLW196580 RVS196471:RVS196580 SFO196471:SFO196580 SPK196471:SPK196580 SZG196471:SZG196580 TJC196471:TJC196580 TSY196471:TSY196580 UCU196471:UCU196580 UMQ196471:UMQ196580 UWM196471:UWM196580 VGI196471:VGI196580 VQE196471:VQE196580 WAA196471:WAA196580 WJW196471:WJW196580 WTS196471:WTS196580 XDO196471:XFD196580 HG262007:HG262116 RC262007:RC262116 AAY262007:AAY262116 AKU262007:AKU262116 AUQ262007:AUQ262116 BEM262007:BEM262116 BOI262007:BOI262116 BYE262007:BYE262116 CIA262007:CIA262116 CRW262007:CRW262116 DBS262007:DBS262116 DLO262007:DLO262116 DVK262007:DVK262116 EFG262007:EFG262116 EPC262007:EPC262116 EYY262007:EYY262116 FIU262007:FIU262116 FSQ262007:FSQ262116 GCM262007:GCM262116 GMI262007:GMI262116 GWE262007:GWE262116 HGA262007:HGA262116 HPW262007:HPW262116 HZS262007:HZS262116 IJO262007:IJO262116 ITK262007:ITK262116 JDG262007:JDG262116 JNC262007:JNC262116 JWY262007:JWY262116 KGU262007:KGU262116 KQQ262007:KQQ262116 LAM262007:LAM262116 LKI262007:LKI262116 LUE262007:LUE262116 MEA262007:MEA262116 MNW262007:MNW262116 MXS262007:MXS262116 NHO262007:NHO262116 NRK262007:NRK262116 OBG262007:OBG262116 OLC262007:OLC262116 OUY262007:OUY262116 PEU262007:PEU262116 POQ262007:POQ262116 PYM262007:PYM262116 QII262007:QII262116 QSE262007:QSE262116 RCA262007:RCA262116 RLW262007:RLW262116 RVS262007:RVS262116 SFO262007:SFO262116 SPK262007:SPK262116 SZG262007:SZG262116 TJC262007:TJC262116 TSY262007:TSY262116 UCU262007:UCU262116 UMQ262007:UMQ262116 UWM262007:UWM262116 VGI262007:VGI262116 VQE262007:VQE262116 WAA262007:WAA262116 WJW262007:WJW262116 WTS262007:WTS262116 XDO262007:XFD262116 HG327543:HG327652 RC327543:RC327652 AAY327543:AAY327652 AKU327543:AKU327652 AUQ327543:AUQ327652 BEM327543:BEM327652 BOI327543:BOI327652 BYE327543:BYE327652 CIA327543:CIA327652 CRW327543:CRW327652 DBS327543:DBS327652 DLO327543:DLO327652 DVK327543:DVK327652 EFG327543:EFG327652 EPC327543:EPC327652 EYY327543:EYY327652 FIU327543:FIU327652 FSQ327543:FSQ327652 GCM327543:GCM327652 GMI327543:GMI327652 GWE327543:GWE327652 HGA327543:HGA327652 HPW327543:HPW327652 HZS327543:HZS327652 IJO327543:IJO327652 ITK327543:ITK327652 JDG327543:JDG327652 JNC327543:JNC327652 JWY327543:JWY327652 KGU327543:KGU327652 KQQ327543:KQQ327652 LAM327543:LAM327652 LKI327543:LKI327652 LUE327543:LUE327652 MEA327543:MEA327652 MNW327543:MNW327652 MXS327543:MXS327652 NHO327543:NHO327652 NRK327543:NRK327652 OBG327543:OBG327652 OLC327543:OLC327652 OUY327543:OUY327652 PEU327543:PEU327652 POQ327543:POQ327652 PYM327543:PYM327652 QII327543:QII327652 QSE327543:QSE327652 RCA327543:RCA327652 RLW327543:RLW327652 RVS327543:RVS327652 SFO327543:SFO327652 SPK327543:SPK327652 SZG327543:SZG327652 TJC327543:TJC327652 TSY327543:TSY327652 UCU327543:UCU327652 UMQ327543:UMQ327652 UWM327543:UWM327652 VGI327543:VGI327652 VQE327543:VQE327652 WAA327543:WAA327652 WJW327543:WJW327652 WTS327543:WTS327652 XDO327543:XFD327652 HG393079:HG393188 RC393079:RC393188 AAY393079:AAY393188 AKU393079:AKU393188 AUQ393079:AUQ393188 BEM393079:BEM393188 BOI393079:BOI393188 BYE393079:BYE393188 CIA393079:CIA393188 CRW393079:CRW393188 DBS393079:DBS393188 DLO393079:DLO393188 DVK393079:DVK393188 EFG393079:EFG393188 EPC393079:EPC393188 EYY393079:EYY393188 FIU393079:FIU393188 FSQ393079:FSQ393188 GCM393079:GCM393188 GMI393079:GMI393188 GWE393079:GWE393188 HGA393079:HGA393188 HPW393079:HPW393188 HZS393079:HZS393188 IJO393079:IJO393188 ITK393079:ITK393188 JDG393079:JDG393188 JNC393079:JNC393188 JWY393079:JWY393188 KGU393079:KGU393188 KQQ393079:KQQ393188 LAM393079:LAM393188 LKI393079:LKI393188 LUE393079:LUE393188 MEA393079:MEA393188 MNW393079:MNW393188 MXS393079:MXS393188 NHO393079:NHO393188 NRK393079:NRK393188 OBG393079:OBG393188 OLC393079:OLC393188 OUY393079:OUY393188 PEU393079:PEU393188 POQ393079:POQ393188 PYM393079:PYM393188 QII393079:QII393188 QSE393079:QSE393188 RCA393079:RCA393188 RLW393079:RLW393188 RVS393079:RVS393188 SFO393079:SFO393188 SPK393079:SPK393188 SZG393079:SZG393188 TJC393079:TJC393188 TSY393079:TSY393188 UCU393079:UCU393188 UMQ393079:UMQ393188 UWM393079:UWM393188 VGI393079:VGI393188 VQE393079:VQE393188 WAA393079:WAA393188 WJW393079:WJW393188 WTS393079:WTS393188 XDO393079:XFD393188 HG458615:HG458724 RC458615:RC458724 AAY458615:AAY458724 AKU458615:AKU458724 AUQ458615:AUQ458724 BEM458615:BEM458724 BOI458615:BOI458724 BYE458615:BYE458724 CIA458615:CIA458724 CRW458615:CRW458724 DBS458615:DBS458724 DLO458615:DLO458724 DVK458615:DVK458724 EFG458615:EFG458724 EPC458615:EPC458724 EYY458615:EYY458724 FIU458615:FIU458724 FSQ458615:FSQ458724 GCM458615:GCM458724 GMI458615:GMI458724 GWE458615:GWE458724 HGA458615:HGA458724 HPW458615:HPW458724 HZS458615:HZS458724 IJO458615:IJO458724 ITK458615:ITK458724 JDG458615:JDG458724 JNC458615:JNC458724 JWY458615:JWY458724 KGU458615:KGU458724 KQQ458615:KQQ458724 LAM458615:LAM458724 LKI458615:LKI458724 LUE458615:LUE458724 MEA458615:MEA458724 MNW458615:MNW458724 MXS458615:MXS458724 NHO458615:NHO458724 NRK458615:NRK458724 OBG458615:OBG458724 OLC458615:OLC458724 OUY458615:OUY458724 PEU458615:PEU458724 POQ458615:POQ458724 PYM458615:PYM458724 QII458615:QII458724 QSE458615:QSE458724 RCA458615:RCA458724 RLW458615:RLW458724 RVS458615:RVS458724 SFO458615:SFO458724 SPK458615:SPK458724 SZG458615:SZG458724 TJC458615:TJC458724 TSY458615:TSY458724 UCU458615:UCU458724 UMQ458615:UMQ458724 UWM458615:UWM458724 VGI458615:VGI458724 VQE458615:VQE458724 WAA458615:WAA458724 WJW458615:WJW458724 WTS458615:WTS458724 XDO458615:XFD458724 HG524151:HG524260 RC524151:RC524260 AAY524151:AAY524260 AKU524151:AKU524260 AUQ524151:AUQ524260 BEM524151:BEM524260 BOI524151:BOI524260 BYE524151:BYE524260 CIA524151:CIA524260 CRW524151:CRW524260 DBS524151:DBS524260 DLO524151:DLO524260 DVK524151:DVK524260 EFG524151:EFG524260 EPC524151:EPC524260 EYY524151:EYY524260 FIU524151:FIU524260 FSQ524151:FSQ524260 GCM524151:GCM524260 GMI524151:GMI524260 GWE524151:GWE524260 HGA524151:HGA524260 HPW524151:HPW524260 HZS524151:HZS524260 IJO524151:IJO524260 ITK524151:ITK524260 JDG524151:JDG524260 JNC524151:JNC524260 JWY524151:JWY524260 KGU524151:KGU524260 KQQ524151:KQQ524260 LAM524151:LAM524260 LKI524151:LKI524260 LUE524151:LUE524260 MEA524151:MEA524260 MNW524151:MNW524260 MXS524151:MXS524260 NHO524151:NHO524260 NRK524151:NRK524260 OBG524151:OBG524260 OLC524151:OLC524260 OUY524151:OUY524260 PEU524151:PEU524260 POQ524151:POQ524260 PYM524151:PYM524260 QII524151:QII524260 QSE524151:QSE524260 RCA524151:RCA524260 RLW524151:RLW524260 RVS524151:RVS524260 SFO524151:SFO524260 SPK524151:SPK524260 SZG524151:SZG524260 TJC524151:TJC524260 TSY524151:TSY524260 UCU524151:UCU524260 UMQ524151:UMQ524260 UWM524151:UWM524260 VGI524151:VGI524260 VQE524151:VQE524260 WAA524151:WAA524260 WJW524151:WJW524260 WTS524151:WTS524260 XDO524151:XFD524260 HG589687:HG589796 RC589687:RC589796 AAY589687:AAY589796 AKU589687:AKU589796 AUQ589687:AUQ589796 BEM589687:BEM589796 BOI589687:BOI589796 BYE589687:BYE589796 CIA589687:CIA589796 CRW589687:CRW589796 DBS589687:DBS589796 DLO589687:DLO589796 DVK589687:DVK589796 EFG589687:EFG589796 EPC589687:EPC589796 EYY589687:EYY589796 FIU589687:FIU589796 FSQ589687:FSQ589796 GCM589687:GCM589796 GMI589687:GMI589796 GWE589687:GWE589796 HGA589687:HGA589796 HPW589687:HPW589796 HZS589687:HZS589796 IJO589687:IJO589796 ITK589687:ITK589796 JDG589687:JDG589796 JNC589687:JNC589796 JWY589687:JWY589796 KGU589687:KGU589796 KQQ589687:KQQ589796 LAM589687:LAM589796 LKI589687:LKI589796 LUE589687:LUE589796 MEA589687:MEA589796 MNW589687:MNW589796 MXS589687:MXS589796 NHO589687:NHO589796 NRK589687:NRK589796 OBG589687:OBG589796 OLC589687:OLC589796 OUY589687:OUY589796 PEU589687:PEU589796 POQ589687:POQ589796 PYM589687:PYM589796 QII589687:QII589796 QSE589687:QSE589796 RCA589687:RCA589796 RLW589687:RLW589796 RVS589687:RVS589796 SFO589687:SFO589796 SPK589687:SPK589796 SZG589687:SZG589796 TJC589687:TJC589796 TSY589687:TSY589796 UCU589687:UCU589796 UMQ589687:UMQ589796 UWM589687:UWM589796 VGI589687:VGI589796 VQE589687:VQE589796 WAA589687:WAA589796 WJW589687:WJW589796 WTS589687:WTS589796 XDO589687:XFD589796 HG655223:HG655332 RC655223:RC655332 AAY655223:AAY655332 AKU655223:AKU655332 AUQ655223:AUQ655332 BEM655223:BEM655332 BOI655223:BOI655332 BYE655223:BYE655332 CIA655223:CIA655332 CRW655223:CRW655332 DBS655223:DBS655332 DLO655223:DLO655332 DVK655223:DVK655332 EFG655223:EFG655332 EPC655223:EPC655332 EYY655223:EYY655332 FIU655223:FIU655332 FSQ655223:FSQ655332 GCM655223:GCM655332 GMI655223:GMI655332 GWE655223:GWE655332 HGA655223:HGA655332 HPW655223:HPW655332 HZS655223:HZS655332 IJO655223:IJO655332 ITK655223:ITK655332 JDG655223:JDG655332 JNC655223:JNC655332 JWY655223:JWY655332 KGU655223:KGU655332 KQQ655223:KQQ655332 LAM655223:LAM655332 LKI655223:LKI655332 LUE655223:LUE655332 MEA655223:MEA655332 MNW655223:MNW655332 MXS655223:MXS655332 NHO655223:NHO655332 NRK655223:NRK655332 OBG655223:OBG655332 OLC655223:OLC655332 OUY655223:OUY655332 PEU655223:PEU655332 POQ655223:POQ655332 PYM655223:PYM655332 QII655223:QII655332 QSE655223:QSE655332 RCA655223:RCA655332 RLW655223:RLW655332 RVS655223:RVS655332 SFO655223:SFO655332 SPK655223:SPK655332 SZG655223:SZG655332 TJC655223:TJC655332 TSY655223:TSY655332 UCU655223:UCU655332 UMQ655223:UMQ655332 UWM655223:UWM655332 VGI655223:VGI655332 VQE655223:VQE655332 WAA655223:WAA655332 WJW655223:WJW655332 WTS655223:WTS655332 XDO655223:XFD655332 HG720759:HG720868 RC720759:RC720868 AAY720759:AAY720868 AKU720759:AKU720868 AUQ720759:AUQ720868 BEM720759:BEM720868 BOI720759:BOI720868 BYE720759:BYE720868 CIA720759:CIA720868 CRW720759:CRW720868 DBS720759:DBS720868 DLO720759:DLO720868 DVK720759:DVK720868 EFG720759:EFG720868 EPC720759:EPC720868 EYY720759:EYY720868 FIU720759:FIU720868 FSQ720759:FSQ720868 GCM720759:GCM720868 GMI720759:GMI720868 GWE720759:GWE720868 HGA720759:HGA720868 HPW720759:HPW720868 HZS720759:HZS720868 IJO720759:IJO720868 ITK720759:ITK720868 JDG720759:JDG720868 JNC720759:JNC720868 JWY720759:JWY720868 KGU720759:KGU720868 KQQ720759:KQQ720868 LAM720759:LAM720868 LKI720759:LKI720868 LUE720759:LUE720868 MEA720759:MEA720868 MNW720759:MNW720868 MXS720759:MXS720868 NHO720759:NHO720868 NRK720759:NRK720868 OBG720759:OBG720868 OLC720759:OLC720868 OUY720759:OUY720868 PEU720759:PEU720868 POQ720759:POQ720868 PYM720759:PYM720868 QII720759:QII720868 QSE720759:QSE720868 RCA720759:RCA720868 RLW720759:RLW720868 RVS720759:RVS720868 SFO720759:SFO720868 SPK720759:SPK720868 SZG720759:SZG720868 TJC720759:TJC720868 TSY720759:TSY720868 UCU720759:UCU720868 UMQ720759:UMQ720868 UWM720759:UWM720868 VGI720759:VGI720868 VQE720759:VQE720868 WAA720759:WAA720868 WJW720759:WJW720868 WTS720759:WTS720868 XDO720759:XFD720868 HG786295:HG786404 RC786295:RC786404 AAY786295:AAY786404 AKU786295:AKU786404 AUQ786295:AUQ786404 BEM786295:BEM786404 BOI786295:BOI786404 BYE786295:BYE786404 CIA786295:CIA786404 CRW786295:CRW786404 DBS786295:DBS786404 DLO786295:DLO786404 DVK786295:DVK786404 EFG786295:EFG786404 EPC786295:EPC786404 EYY786295:EYY786404 FIU786295:FIU786404 FSQ786295:FSQ786404 GCM786295:GCM786404 GMI786295:GMI786404 GWE786295:GWE786404 HGA786295:HGA786404 HPW786295:HPW786404 HZS786295:HZS786404 IJO786295:IJO786404 ITK786295:ITK786404 JDG786295:JDG786404 JNC786295:JNC786404 JWY786295:JWY786404 KGU786295:KGU786404 KQQ786295:KQQ786404 LAM786295:LAM786404 LKI786295:LKI786404 LUE786295:LUE786404 MEA786295:MEA786404 MNW786295:MNW786404 MXS786295:MXS786404 NHO786295:NHO786404 NRK786295:NRK786404 OBG786295:OBG786404 OLC786295:OLC786404 OUY786295:OUY786404 PEU786295:PEU786404 POQ786295:POQ786404 PYM786295:PYM786404 QII786295:QII786404 QSE786295:QSE786404 RCA786295:RCA786404 RLW786295:RLW786404 RVS786295:RVS786404 SFO786295:SFO786404 SPK786295:SPK786404 SZG786295:SZG786404 TJC786295:TJC786404 TSY786295:TSY786404 UCU786295:UCU786404 UMQ786295:UMQ786404 UWM786295:UWM786404 VGI786295:VGI786404 VQE786295:VQE786404 WAA786295:WAA786404 WJW786295:WJW786404 WTS786295:WTS786404 XDO786295:XFD786404 HG851831:HG851940 RC851831:RC851940 AAY851831:AAY851940 AKU851831:AKU851940 AUQ851831:AUQ851940 BEM851831:BEM851940 BOI851831:BOI851940 BYE851831:BYE851940 CIA851831:CIA851940 CRW851831:CRW851940 DBS851831:DBS851940 DLO851831:DLO851940 DVK851831:DVK851940 EFG851831:EFG851940 EPC851831:EPC851940 EYY851831:EYY851940 FIU851831:FIU851940 FSQ851831:FSQ851940 GCM851831:GCM851940 GMI851831:GMI851940 GWE851831:GWE851940 HGA851831:HGA851940 HPW851831:HPW851940 HZS851831:HZS851940 IJO851831:IJO851940 ITK851831:ITK851940 JDG851831:JDG851940 JNC851831:JNC851940 JWY851831:JWY851940 KGU851831:KGU851940 KQQ851831:KQQ851940 LAM851831:LAM851940 LKI851831:LKI851940 LUE851831:LUE851940 MEA851831:MEA851940 MNW851831:MNW851940 MXS851831:MXS851940 NHO851831:NHO851940 NRK851831:NRK851940 OBG851831:OBG851940 OLC851831:OLC851940 OUY851831:OUY851940 PEU851831:PEU851940 POQ851831:POQ851940 PYM851831:PYM851940 QII851831:QII851940 QSE851831:QSE851940 RCA851831:RCA851940 RLW851831:RLW851940 RVS851831:RVS851940 SFO851831:SFO851940 SPK851831:SPK851940 SZG851831:SZG851940 TJC851831:TJC851940 TSY851831:TSY851940 UCU851831:UCU851940 UMQ851831:UMQ851940 UWM851831:UWM851940 VGI851831:VGI851940 VQE851831:VQE851940 WAA851831:WAA851940 WJW851831:WJW851940 WTS851831:WTS851940 XDO851831:XFD851940 HG917367:HG917476 RC917367:RC917476 AAY917367:AAY917476 AKU917367:AKU917476 AUQ917367:AUQ917476 BEM917367:BEM917476 BOI917367:BOI917476 BYE917367:BYE917476 CIA917367:CIA917476 CRW917367:CRW917476 DBS917367:DBS917476 DLO917367:DLO917476 DVK917367:DVK917476 EFG917367:EFG917476 EPC917367:EPC917476 EYY917367:EYY917476 FIU917367:FIU917476 FSQ917367:FSQ917476 GCM917367:GCM917476 GMI917367:GMI917476 GWE917367:GWE917476 HGA917367:HGA917476 HPW917367:HPW917476 HZS917367:HZS917476 IJO917367:IJO917476 ITK917367:ITK917476 JDG917367:JDG917476 JNC917367:JNC917476 JWY917367:JWY917476 KGU917367:KGU917476 KQQ917367:KQQ917476 LAM917367:LAM917476 LKI917367:LKI917476 LUE917367:LUE917476 MEA917367:MEA917476 MNW917367:MNW917476 MXS917367:MXS917476 NHO917367:NHO917476 NRK917367:NRK917476 OBG917367:OBG917476 OLC917367:OLC917476 OUY917367:OUY917476 PEU917367:PEU917476 POQ917367:POQ917476 PYM917367:PYM917476 QII917367:QII917476 QSE917367:QSE917476 RCA917367:RCA917476 RLW917367:RLW917476 RVS917367:RVS917476 SFO917367:SFO917476 SPK917367:SPK917476 SZG917367:SZG917476 TJC917367:TJC917476 TSY917367:TSY917476 UCU917367:UCU917476 UMQ917367:UMQ917476 UWM917367:UWM917476 VGI917367:VGI917476 VQE917367:VQE917476 WAA917367:WAA917476 WJW917367:WJW917476 WTS917367:WTS917476 XDO917367:XFD917476 HG982903:HG983012 RC982903:RC983012 AAY982903:AAY983012 AKU982903:AKU983012 AUQ982903:AUQ983012 BEM982903:BEM983012 BOI982903:BOI983012 BYE982903:BYE983012 CIA982903:CIA983012 CRW982903:CRW983012 DBS982903:DBS983012 DLO982903:DLO983012 DVK982903:DVK983012 EFG982903:EFG983012 EPC982903:EPC983012 EYY982903:EYY983012 FIU982903:FIU983012 FSQ982903:FSQ983012 GCM982903:GCM983012 GMI982903:GMI983012 GWE982903:GWE983012 HGA982903:HGA983012 HPW982903:HPW983012 HZS982903:HZS983012 IJO982903:IJO983012 ITK982903:ITK983012 JDG982903:JDG983012 JNC982903:JNC983012 JWY982903:JWY983012 KGU982903:KGU983012 KQQ982903:KQQ983012 LAM982903:LAM983012 LKI982903:LKI983012 LUE982903:LUE983012 MEA982903:MEA983012 MNW982903:MNW983012 MXS982903:MXS983012 NHO982903:NHO983012 NRK982903:NRK983012 OBG982903:OBG983012 OLC982903:OLC983012 OUY982903:OUY983012 PEU982903:PEU983012 POQ982903:POQ983012 PYM982903:PYM983012 QII982903:QII983012 QSE982903:QSE983012 RCA982903:RCA983012 RLW982903:RLW983012 RVS982903:RVS983012 SFO982903:SFO983012 SPK982903:SPK983012 SZG982903:SZG983012 TJC982903:TJC983012 TSY982903:TSY983012 UCU982903:UCU983012 UMQ982903:UMQ983012 UWM982903:UWM983012 VGI982903:VGI983012 VQE982903:VQE983012 WAA982903:WAA983012 WJW982903:WJW983012 WTS982903:WTS983012 XDO982903:XFD983012 HG1048439:HG1048576 RC1048439:RC1048576 AAY1048439:AAY1048576 AKU1048439:AKU1048576 AUQ1048439:AUQ1048576 BEM1048439:BEM1048576 BOI1048439:BOI1048576 BYE1048439:BYE1048576 CIA1048439:CIA1048576 CRW1048439:CRW1048576 DBS1048439:DBS1048576 DLO1048439:DLO1048576 DVK1048439:DVK1048576 EFG1048439:EFG1048576 EPC1048439:EPC1048576 EYY1048439:EYY1048576 FIU1048439:FIU1048576 FSQ1048439:FSQ1048576 GCM1048439:GCM1048576 GMI1048439:GMI1048576 GWE1048439:GWE1048576 HGA1048439:HGA1048576 HPW1048439:HPW1048576 HZS1048439:HZS1048576 IJO1048439:IJO1048576 ITK1048439:ITK1048576 JDG1048439:JDG1048576 JNC1048439:JNC1048576 JWY1048439:JWY1048576 KGU1048439:KGU1048576 KQQ1048439:KQQ1048576 LAM1048439:LAM1048576 LKI1048439:LKI1048576 LUE1048439:LUE1048576 MEA1048439:MEA1048576 MNW1048439:MNW1048576 MXS1048439:MXS1048576 NHO1048439:NHO1048576 NRK1048439:NRK1048576 OBG1048439:OBG1048576 OLC1048439:OLC1048576 OUY1048439:OUY1048576 PEU1048439:PEU1048576 POQ1048439:POQ1048576 PYM1048439:PYM1048576 QII1048439:QII1048576 QSE1048439:QSE1048576 RCA1048439:RCA1048576 RLW1048439:RLW1048576 RVS1048439:RVS1048576 SFO1048439:SFO1048576 SPK1048439:SPK1048576 SZG1048439:SZG1048576 TJC1048439:TJC1048576 TSY1048439:TSY1048576 UCU1048439:UCU1048576 UMQ1048439:UMQ1048576 UWM1048439:UWM1048576 VGI1048439:VGI1048576 VQE1048439:VQE1048576 WAA1048439:WAA1048576 WJW1048439:WJW1048576 WTS1048439:WTS1048576 XDO1048439:XFD1048576 HL29:HL38 RH29:RH38 ABD29:ABD38 AKZ29:AKZ38 AUV29:AUV38 BER29:BER38 BON29:BON38 BYJ29:BYJ38 CIF29:CIF38 CSB29:CSB38 DBX29:DBX38 DLT29:DLT38 DVP29:DVP38 EFL29:EFL38 EPH29:EPH38 EZD29:EZD38 FIZ29:FIZ38 FSV29:FSV38 GCR29:GCR38 GMN29:GMN38 GWJ29:GWJ38 HGF29:HGF38 HQB29:HQB38 HZX29:HZX38 IJT29:IJT38 ITP29:ITP38 JDL29:JDL38 JNH29:JNH38 JXD29:JXD38 KGZ29:KGZ38 KQV29:KQV38 LAR29:LAR38 LKN29:LKN38 LUJ29:LUJ38 MEF29:MEF38 MOB29:MOB38 MXX29:MXX38 NHT29:NHT38 NRP29:NRP38 OBL29:OBL38 OLH29:OLH38 OVD29:OVD38 PEZ29:PEZ38 POV29:POV38 PYR29:PYR38 QIN29:QIN38 QSJ29:QSJ38 RCF29:RCF38 RMB29:RMB38 RVX29:RVX38 SFT29:SFT38 SPP29:SPP38 SZL29:SZL38 TJH29:TJH38 TTD29:TTD38 UCZ29:UCZ38 UMV29:UMV38 UWR29:UWR38 VGN29:VGN38 VQJ29:VQJ38 WAF29:WAF38 WKB29:WKB38 WTX29:WTX38 WTX983034:WTX983049 D65530:D65545 HL65530:HL65545 RH65530:RH65545 ABD65530:ABD65545 AKZ65530:AKZ65545 AUV65530:AUV65545 BER65530:BER65545 BON65530:BON65545 BYJ65530:BYJ65545 CIF65530:CIF65545 CSB65530:CSB65545 DBX65530:DBX65545 DLT65530:DLT65545 DVP65530:DVP65545 EFL65530:EFL65545 EPH65530:EPH65545 EZD65530:EZD65545 FIZ65530:FIZ65545 FSV65530:FSV65545 GCR65530:GCR65545 GMN65530:GMN65545 GWJ65530:GWJ65545 HGF65530:HGF65545 HQB65530:HQB65545 HZX65530:HZX65545 IJT65530:IJT65545 ITP65530:ITP65545 JDL65530:JDL65545 JNH65530:JNH65545 JXD65530:JXD65545 KGZ65530:KGZ65545 KQV65530:KQV65545 LAR65530:LAR65545 LKN65530:LKN65545 LUJ65530:LUJ65545 MEF65530:MEF65545 MOB65530:MOB65545 MXX65530:MXX65545 NHT65530:NHT65545 NRP65530:NRP65545 OBL65530:OBL65545 OLH65530:OLH65545 OVD65530:OVD65545 PEZ65530:PEZ65545 POV65530:POV65545 PYR65530:PYR65545 QIN65530:QIN65545 QSJ65530:QSJ65545 RCF65530:RCF65545 RMB65530:RMB65545 RVX65530:RVX65545 SFT65530:SFT65545 SPP65530:SPP65545 SZL65530:SZL65545 TJH65530:TJH65545 TTD65530:TTD65545 UCZ65530:UCZ65545 UMV65530:UMV65545 UWR65530:UWR65545 VGN65530:VGN65545 VQJ65530:VQJ65545 WAF65530:WAF65545 WKB65530:WKB65545 WTX65530:WTX65545 D131066:D131081 HL131066:HL131081 RH131066:RH131081 ABD131066:ABD131081 AKZ131066:AKZ131081 AUV131066:AUV131081 BER131066:BER131081 BON131066:BON131081 BYJ131066:BYJ131081 CIF131066:CIF131081 CSB131066:CSB131081 DBX131066:DBX131081 DLT131066:DLT131081 DVP131066:DVP131081 EFL131066:EFL131081 EPH131066:EPH131081 EZD131066:EZD131081 FIZ131066:FIZ131081 FSV131066:FSV131081 GCR131066:GCR131081 GMN131066:GMN131081 GWJ131066:GWJ131081 HGF131066:HGF131081 HQB131066:HQB131081 HZX131066:HZX131081 IJT131066:IJT131081 ITP131066:ITP131081 JDL131066:JDL131081 JNH131066:JNH131081 JXD131066:JXD131081 KGZ131066:KGZ131081 KQV131066:KQV131081 LAR131066:LAR131081 LKN131066:LKN131081 LUJ131066:LUJ131081 MEF131066:MEF131081 MOB131066:MOB131081 MXX131066:MXX131081 NHT131066:NHT131081 NRP131066:NRP131081 OBL131066:OBL131081 OLH131066:OLH131081 OVD131066:OVD131081 PEZ131066:PEZ131081 POV131066:POV131081 PYR131066:PYR131081 QIN131066:QIN131081 QSJ131066:QSJ131081 RCF131066:RCF131081 RMB131066:RMB131081 RVX131066:RVX131081 SFT131066:SFT131081 SPP131066:SPP131081 SZL131066:SZL131081 TJH131066:TJH131081 TTD131066:TTD131081 UCZ131066:UCZ131081 UMV131066:UMV131081 UWR131066:UWR131081 VGN131066:VGN131081 VQJ131066:VQJ131081 WAF131066:WAF131081 WKB131066:WKB131081 WTX131066:WTX131081 D196602:D196617 HL196602:HL196617 RH196602:RH196617 ABD196602:ABD196617 AKZ196602:AKZ196617 AUV196602:AUV196617 BER196602:BER196617 BON196602:BON196617 BYJ196602:BYJ196617 CIF196602:CIF196617 CSB196602:CSB196617 DBX196602:DBX196617 DLT196602:DLT196617 DVP196602:DVP196617 EFL196602:EFL196617 EPH196602:EPH196617 EZD196602:EZD196617 FIZ196602:FIZ196617 FSV196602:FSV196617 GCR196602:GCR196617 GMN196602:GMN196617 GWJ196602:GWJ196617 HGF196602:HGF196617 HQB196602:HQB196617 HZX196602:HZX196617 IJT196602:IJT196617 ITP196602:ITP196617 JDL196602:JDL196617 JNH196602:JNH196617 JXD196602:JXD196617 KGZ196602:KGZ196617 KQV196602:KQV196617 LAR196602:LAR196617 LKN196602:LKN196617 LUJ196602:LUJ196617 MEF196602:MEF196617 MOB196602:MOB196617 MXX196602:MXX196617 NHT196602:NHT196617 NRP196602:NRP196617 OBL196602:OBL196617 OLH196602:OLH196617 OVD196602:OVD196617 PEZ196602:PEZ196617 POV196602:POV196617 PYR196602:PYR196617 QIN196602:QIN196617 QSJ196602:QSJ196617 RCF196602:RCF196617 RMB196602:RMB196617 RVX196602:RVX196617 SFT196602:SFT196617 SPP196602:SPP196617 SZL196602:SZL196617 TJH196602:TJH196617 TTD196602:TTD196617 UCZ196602:UCZ196617 UMV196602:UMV196617 UWR196602:UWR196617 VGN196602:VGN196617 VQJ196602:VQJ196617 WAF196602:WAF196617 WKB196602:WKB196617 WTX196602:WTX196617 D262138:D262153 HL262138:HL262153 RH262138:RH262153 ABD262138:ABD262153 AKZ262138:AKZ262153 AUV262138:AUV262153 BER262138:BER262153 BON262138:BON262153 BYJ262138:BYJ262153 CIF262138:CIF262153 CSB262138:CSB262153 DBX262138:DBX262153 DLT262138:DLT262153 DVP262138:DVP262153 EFL262138:EFL262153 EPH262138:EPH262153 EZD262138:EZD262153 FIZ262138:FIZ262153 FSV262138:FSV262153 GCR262138:GCR262153 GMN262138:GMN262153 GWJ262138:GWJ262153 HGF262138:HGF262153 HQB262138:HQB262153 HZX262138:HZX262153 IJT262138:IJT262153 ITP262138:ITP262153 JDL262138:JDL262153 JNH262138:JNH262153 JXD262138:JXD262153 KGZ262138:KGZ262153 KQV262138:KQV262153 LAR262138:LAR262153 LKN262138:LKN262153 LUJ262138:LUJ262153 MEF262138:MEF262153 MOB262138:MOB262153 MXX262138:MXX262153 NHT262138:NHT262153 NRP262138:NRP262153 OBL262138:OBL262153 OLH262138:OLH262153 OVD262138:OVD262153 PEZ262138:PEZ262153 POV262138:POV262153 PYR262138:PYR262153 QIN262138:QIN262153 QSJ262138:QSJ262153 RCF262138:RCF262153 RMB262138:RMB262153 RVX262138:RVX262153 SFT262138:SFT262153 SPP262138:SPP262153 SZL262138:SZL262153 TJH262138:TJH262153 TTD262138:TTD262153 UCZ262138:UCZ262153 UMV262138:UMV262153 UWR262138:UWR262153 VGN262138:VGN262153 VQJ262138:VQJ262153 WAF262138:WAF262153 WKB262138:WKB262153 WTX262138:WTX262153 D327674:D327689 HL327674:HL327689 RH327674:RH327689 ABD327674:ABD327689 AKZ327674:AKZ327689 AUV327674:AUV327689 BER327674:BER327689 BON327674:BON327689 BYJ327674:BYJ327689 CIF327674:CIF327689 CSB327674:CSB327689 DBX327674:DBX327689 DLT327674:DLT327689 DVP327674:DVP327689 EFL327674:EFL327689 EPH327674:EPH327689 EZD327674:EZD327689 FIZ327674:FIZ327689 FSV327674:FSV327689 GCR327674:GCR327689 GMN327674:GMN327689 GWJ327674:GWJ327689 HGF327674:HGF327689 HQB327674:HQB327689 HZX327674:HZX327689 IJT327674:IJT327689 ITP327674:ITP327689 JDL327674:JDL327689 JNH327674:JNH327689 JXD327674:JXD327689 KGZ327674:KGZ327689 KQV327674:KQV327689 LAR327674:LAR327689 LKN327674:LKN327689 LUJ327674:LUJ327689 MEF327674:MEF327689 MOB327674:MOB327689 MXX327674:MXX327689 NHT327674:NHT327689 NRP327674:NRP327689 OBL327674:OBL327689 OLH327674:OLH327689 OVD327674:OVD327689 PEZ327674:PEZ327689 POV327674:POV327689 PYR327674:PYR327689 QIN327674:QIN327689 QSJ327674:QSJ327689 RCF327674:RCF327689 RMB327674:RMB327689 RVX327674:RVX327689 SFT327674:SFT327689 SPP327674:SPP327689 SZL327674:SZL327689 TJH327674:TJH327689 TTD327674:TTD327689 UCZ327674:UCZ327689 UMV327674:UMV327689 UWR327674:UWR327689 VGN327674:VGN327689 VQJ327674:VQJ327689 WAF327674:WAF327689 WKB327674:WKB327689 WTX327674:WTX327689 D393210:D393225 HL393210:HL393225 RH393210:RH393225 ABD393210:ABD393225 AKZ393210:AKZ393225 AUV393210:AUV393225 BER393210:BER393225 BON393210:BON393225 BYJ393210:BYJ393225 CIF393210:CIF393225 CSB393210:CSB393225 DBX393210:DBX393225 DLT393210:DLT393225 DVP393210:DVP393225 EFL393210:EFL393225 EPH393210:EPH393225 EZD393210:EZD393225 FIZ393210:FIZ393225 FSV393210:FSV393225 GCR393210:GCR393225 GMN393210:GMN393225 GWJ393210:GWJ393225 HGF393210:HGF393225 HQB393210:HQB393225 HZX393210:HZX393225 IJT393210:IJT393225 ITP393210:ITP393225 JDL393210:JDL393225 JNH393210:JNH393225 JXD393210:JXD393225 KGZ393210:KGZ393225 KQV393210:KQV393225 LAR393210:LAR393225 LKN393210:LKN393225 LUJ393210:LUJ393225 MEF393210:MEF393225 MOB393210:MOB393225 MXX393210:MXX393225 NHT393210:NHT393225 NRP393210:NRP393225 OBL393210:OBL393225 OLH393210:OLH393225 OVD393210:OVD393225 PEZ393210:PEZ393225 POV393210:POV393225 PYR393210:PYR393225 QIN393210:QIN393225 QSJ393210:QSJ393225 RCF393210:RCF393225 RMB393210:RMB393225 RVX393210:RVX393225 SFT393210:SFT393225 SPP393210:SPP393225 SZL393210:SZL393225 TJH393210:TJH393225 TTD393210:TTD393225 UCZ393210:UCZ393225 UMV393210:UMV393225 UWR393210:UWR393225 VGN393210:VGN393225 VQJ393210:VQJ393225 WAF393210:WAF393225 WKB393210:WKB393225 WTX393210:WTX393225 D458746:D458761 HL458746:HL458761 RH458746:RH458761 ABD458746:ABD458761 AKZ458746:AKZ458761 AUV458746:AUV458761 BER458746:BER458761 BON458746:BON458761 BYJ458746:BYJ458761 CIF458746:CIF458761 CSB458746:CSB458761 DBX458746:DBX458761 DLT458746:DLT458761 DVP458746:DVP458761 EFL458746:EFL458761 EPH458746:EPH458761 EZD458746:EZD458761 FIZ458746:FIZ458761 FSV458746:FSV458761 GCR458746:GCR458761 GMN458746:GMN458761 GWJ458746:GWJ458761 HGF458746:HGF458761 HQB458746:HQB458761 HZX458746:HZX458761 IJT458746:IJT458761 ITP458746:ITP458761 JDL458746:JDL458761 JNH458746:JNH458761 JXD458746:JXD458761 KGZ458746:KGZ458761 KQV458746:KQV458761 LAR458746:LAR458761 LKN458746:LKN458761 LUJ458746:LUJ458761 MEF458746:MEF458761 MOB458746:MOB458761 MXX458746:MXX458761 NHT458746:NHT458761 NRP458746:NRP458761 OBL458746:OBL458761 OLH458746:OLH458761 OVD458746:OVD458761 PEZ458746:PEZ458761 POV458746:POV458761 PYR458746:PYR458761 QIN458746:QIN458761 QSJ458746:QSJ458761 RCF458746:RCF458761 RMB458746:RMB458761 RVX458746:RVX458761 SFT458746:SFT458761 SPP458746:SPP458761 SZL458746:SZL458761 TJH458746:TJH458761 TTD458746:TTD458761 UCZ458746:UCZ458761 UMV458746:UMV458761 UWR458746:UWR458761 VGN458746:VGN458761 VQJ458746:VQJ458761 WAF458746:WAF458761 WKB458746:WKB458761 WTX458746:WTX458761 D524282:D524297 HL524282:HL524297 RH524282:RH524297 ABD524282:ABD524297 AKZ524282:AKZ524297 AUV524282:AUV524297 BER524282:BER524297 BON524282:BON524297 BYJ524282:BYJ524297 CIF524282:CIF524297 CSB524282:CSB524297 DBX524282:DBX524297 DLT524282:DLT524297 DVP524282:DVP524297 EFL524282:EFL524297 EPH524282:EPH524297 EZD524282:EZD524297 FIZ524282:FIZ524297 FSV524282:FSV524297 GCR524282:GCR524297 GMN524282:GMN524297 GWJ524282:GWJ524297 HGF524282:HGF524297 HQB524282:HQB524297 HZX524282:HZX524297 IJT524282:IJT524297 ITP524282:ITP524297 JDL524282:JDL524297 JNH524282:JNH524297 JXD524282:JXD524297 KGZ524282:KGZ524297 KQV524282:KQV524297 LAR524282:LAR524297 LKN524282:LKN524297 LUJ524282:LUJ524297 MEF524282:MEF524297 MOB524282:MOB524297 MXX524282:MXX524297 NHT524282:NHT524297 NRP524282:NRP524297 OBL524282:OBL524297 OLH524282:OLH524297 OVD524282:OVD524297 PEZ524282:PEZ524297 POV524282:POV524297 PYR524282:PYR524297 QIN524282:QIN524297 QSJ524282:QSJ524297 RCF524282:RCF524297 RMB524282:RMB524297 RVX524282:RVX524297 SFT524282:SFT524297 SPP524282:SPP524297 SZL524282:SZL524297 TJH524282:TJH524297 TTD524282:TTD524297 UCZ524282:UCZ524297 UMV524282:UMV524297 UWR524282:UWR524297 VGN524282:VGN524297 VQJ524282:VQJ524297 WAF524282:WAF524297 WKB524282:WKB524297 WTX524282:WTX524297 D589818:D589833 HL589818:HL589833 RH589818:RH589833 ABD589818:ABD589833 AKZ589818:AKZ589833 AUV589818:AUV589833 BER589818:BER589833 BON589818:BON589833 BYJ589818:BYJ589833 CIF589818:CIF589833 CSB589818:CSB589833 DBX589818:DBX589833 DLT589818:DLT589833 DVP589818:DVP589833 EFL589818:EFL589833 EPH589818:EPH589833 EZD589818:EZD589833 FIZ589818:FIZ589833 FSV589818:FSV589833 GCR589818:GCR589833 GMN589818:GMN589833 GWJ589818:GWJ589833 HGF589818:HGF589833 HQB589818:HQB589833 HZX589818:HZX589833 IJT589818:IJT589833 ITP589818:ITP589833 JDL589818:JDL589833 JNH589818:JNH589833 JXD589818:JXD589833 KGZ589818:KGZ589833 KQV589818:KQV589833 LAR589818:LAR589833 LKN589818:LKN589833 LUJ589818:LUJ589833 MEF589818:MEF589833 MOB589818:MOB589833 MXX589818:MXX589833 NHT589818:NHT589833 NRP589818:NRP589833 OBL589818:OBL589833 OLH589818:OLH589833 OVD589818:OVD589833 PEZ589818:PEZ589833 POV589818:POV589833 PYR589818:PYR589833 QIN589818:QIN589833 QSJ589818:QSJ589833 RCF589818:RCF589833 RMB589818:RMB589833 RVX589818:RVX589833 SFT589818:SFT589833 SPP589818:SPP589833 SZL589818:SZL589833 TJH589818:TJH589833 TTD589818:TTD589833 UCZ589818:UCZ589833 UMV589818:UMV589833 UWR589818:UWR589833 VGN589818:VGN589833 VQJ589818:VQJ589833 WAF589818:WAF589833 WKB589818:WKB589833 WTX589818:WTX589833 D655354:D655369 HL655354:HL655369 RH655354:RH655369 ABD655354:ABD655369 AKZ655354:AKZ655369 AUV655354:AUV655369 BER655354:BER655369 BON655354:BON655369 BYJ655354:BYJ655369 CIF655354:CIF655369 CSB655354:CSB655369 DBX655354:DBX655369 DLT655354:DLT655369 DVP655354:DVP655369 EFL655354:EFL655369 EPH655354:EPH655369 EZD655354:EZD655369 FIZ655354:FIZ655369 FSV655354:FSV655369 GCR655354:GCR655369 GMN655354:GMN655369 GWJ655354:GWJ655369 HGF655354:HGF655369 HQB655354:HQB655369 HZX655354:HZX655369 IJT655354:IJT655369 ITP655354:ITP655369 JDL655354:JDL655369 JNH655354:JNH655369 JXD655354:JXD655369 KGZ655354:KGZ655369 KQV655354:KQV655369 LAR655354:LAR655369 LKN655354:LKN655369 LUJ655354:LUJ655369 MEF655354:MEF655369 MOB655354:MOB655369 MXX655354:MXX655369 NHT655354:NHT655369 NRP655354:NRP655369 OBL655354:OBL655369 OLH655354:OLH655369 OVD655354:OVD655369 PEZ655354:PEZ655369 POV655354:POV655369 PYR655354:PYR655369 QIN655354:QIN655369 QSJ655354:QSJ655369 RCF655354:RCF655369 RMB655354:RMB655369 RVX655354:RVX655369 SFT655354:SFT655369 SPP655354:SPP655369 SZL655354:SZL655369 TJH655354:TJH655369 TTD655354:TTD655369 UCZ655354:UCZ655369 UMV655354:UMV655369 UWR655354:UWR655369 VGN655354:VGN655369 VQJ655354:VQJ655369 WAF655354:WAF655369 WKB655354:WKB655369 WTX655354:WTX655369 D720890:D720905 HL720890:HL720905 RH720890:RH720905 ABD720890:ABD720905 AKZ720890:AKZ720905 AUV720890:AUV720905 BER720890:BER720905 BON720890:BON720905 BYJ720890:BYJ720905 CIF720890:CIF720905 CSB720890:CSB720905 DBX720890:DBX720905 DLT720890:DLT720905 DVP720890:DVP720905 EFL720890:EFL720905 EPH720890:EPH720905 EZD720890:EZD720905 FIZ720890:FIZ720905 FSV720890:FSV720905 GCR720890:GCR720905 GMN720890:GMN720905 GWJ720890:GWJ720905 HGF720890:HGF720905 HQB720890:HQB720905 HZX720890:HZX720905 IJT720890:IJT720905 ITP720890:ITP720905 JDL720890:JDL720905 JNH720890:JNH720905 JXD720890:JXD720905 KGZ720890:KGZ720905 KQV720890:KQV720905 LAR720890:LAR720905 LKN720890:LKN720905 LUJ720890:LUJ720905 MEF720890:MEF720905 MOB720890:MOB720905 MXX720890:MXX720905 NHT720890:NHT720905 NRP720890:NRP720905 OBL720890:OBL720905 OLH720890:OLH720905 OVD720890:OVD720905 PEZ720890:PEZ720905 POV720890:POV720905 PYR720890:PYR720905 QIN720890:QIN720905 QSJ720890:QSJ720905 RCF720890:RCF720905 RMB720890:RMB720905 RVX720890:RVX720905 SFT720890:SFT720905 SPP720890:SPP720905 SZL720890:SZL720905 TJH720890:TJH720905 TTD720890:TTD720905 UCZ720890:UCZ720905 UMV720890:UMV720905 UWR720890:UWR720905 VGN720890:VGN720905 VQJ720890:VQJ720905 WAF720890:WAF720905 WKB720890:WKB720905 WTX720890:WTX720905 D786426:D786441 HL786426:HL786441 RH786426:RH786441 ABD786426:ABD786441 AKZ786426:AKZ786441 AUV786426:AUV786441 BER786426:BER786441 BON786426:BON786441 BYJ786426:BYJ786441 CIF786426:CIF786441 CSB786426:CSB786441 DBX786426:DBX786441 DLT786426:DLT786441 DVP786426:DVP786441 EFL786426:EFL786441 EPH786426:EPH786441 EZD786426:EZD786441 FIZ786426:FIZ786441 FSV786426:FSV786441 GCR786426:GCR786441 GMN786426:GMN786441 GWJ786426:GWJ786441 HGF786426:HGF786441 HQB786426:HQB786441 HZX786426:HZX786441 IJT786426:IJT786441 ITP786426:ITP786441 JDL786426:JDL786441 JNH786426:JNH786441 JXD786426:JXD786441 KGZ786426:KGZ786441 KQV786426:KQV786441 LAR786426:LAR786441 LKN786426:LKN786441 LUJ786426:LUJ786441 MEF786426:MEF786441 MOB786426:MOB786441 MXX786426:MXX786441 NHT786426:NHT786441 NRP786426:NRP786441 OBL786426:OBL786441 OLH786426:OLH786441 OVD786426:OVD786441 PEZ786426:PEZ786441 POV786426:POV786441 PYR786426:PYR786441 QIN786426:QIN786441 QSJ786426:QSJ786441 RCF786426:RCF786441 RMB786426:RMB786441 RVX786426:RVX786441 SFT786426:SFT786441 SPP786426:SPP786441 SZL786426:SZL786441 TJH786426:TJH786441 TTD786426:TTD786441 UCZ786426:UCZ786441 UMV786426:UMV786441 UWR786426:UWR786441 VGN786426:VGN786441 VQJ786426:VQJ786441 WAF786426:WAF786441 WKB786426:WKB786441 WTX786426:WTX786441 D851962:D851977 HL851962:HL851977 RH851962:RH851977 ABD851962:ABD851977 AKZ851962:AKZ851977 AUV851962:AUV851977 BER851962:BER851977 BON851962:BON851977 BYJ851962:BYJ851977 CIF851962:CIF851977 CSB851962:CSB851977 DBX851962:DBX851977 DLT851962:DLT851977 DVP851962:DVP851977 EFL851962:EFL851977 EPH851962:EPH851977 EZD851962:EZD851977 FIZ851962:FIZ851977 FSV851962:FSV851977 GCR851962:GCR851977 GMN851962:GMN851977 GWJ851962:GWJ851977 HGF851962:HGF851977 HQB851962:HQB851977 HZX851962:HZX851977 IJT851962:IJT851977 ITP851962:ITP851977 JDL851962:JDL851977 JNH851962:JNH851977 JXD851962:JXD851977 KGZ851962:KGZ851977 KQV851962:KQV851977 LAR851962:LAR851977 LKN851962:LKN851977 LUJ851962:LUJ851977 MEF851962:MEF851977 MOB851962:MOB851977 MXX851962:MXX851977 NHT851962:NHT851977 NRP851962:NRP851977 OBL851962:OBL851977 OLH851962:OLH851977 OVD851962:OVD851977 PEZ851962:PEZ851977 POV851962:POV851977 PYR851962:PYR851977 QIN851962:QIN851977 QSJ851962:QSJ851977 RCF851962:RCF851977 RMB851962:RMB851977 RVX851962:RVX851977 SFT851962:SFT851977 SPP851962:SPP851977 SZL851962:SZL851977 TJH851962:TJH851977 TTD851962:TTD851977 UCZ851962:UCZ851977 UMV851962:UMV851977 UWR851962:UWR851977 VGN851962:VGN851977 VQJ851962:VQJ851977 WAF851962:WAF851977 WKB851962:WKB851977 WTX851962:WTX851977 D917498:D917513 HL917498:HL917513 RH917498:RH917513 ABD917498:ABD917513 AKZ917498:AKZ917513 AUV917498:AUV917513 BER917498:BER917513 BON917498:BON917513 BYJ917498:BYJ917513 CIF917498:CIF917513 CSB917498:CSB917513 DBX917498:DBX917513 DLT917498:DLT917513 DVP917498:DVP917513 EFL917498:EFL917513 EPH917498:EPH917513 EZD917498:EZD917513 FIZ917498:FIZ917513 FSV917498:FSV917513 GCR917498:GCR917513 GMN917498:GMN917513 GWJ917498:GWJ917513 HGF917498:HGF917513 HQB917498:HQB917513 HZX917498:HZX917513 IJT917498:IJT917513 ITP917498:ITP917513 JDL917498:JDL917513 JNH917498:JNH917513 JXD917498:JXD917513 KGZ917498:KGZ917513 KQV917498:KQV917513 LAR917498:LAR917513 LKN917498:LKN917513 LUJ917498:LUJ917513 MEF917498:MEF917513 MOB917498:MOB917513 MXX917498:MXX917513 NHT917498:NHT917513 NRP917498:NRP917513 OBL917498:OBL917513 OLH917498:OLH917513 OVD917498:OVD917513 PEZ917498:PEZ917513 POV917498:POV917513 PYR917498:PYR917513 QIN917498:QIN917513 QSJ917498:QSJ917513 RCF917498:RCF917513 RMB917498:RMB917513 RVX917498:RVX917513 SFT917498:SFT917513 SPP917498:SPP917513 SZL917498:SZL917513 TJH917498:TJH917513 TTD917498:TTD917513 UCZ917498:UCZ917513 UMV917498:UMV917513 UWR917498:UWR917513 VGN917498:VGN917513 VQJ917498:VQJ917513 WAF917498:WAF917513 WKB917498:WKB917513 WTX917498:WTX917513 D983034:D983049 HL983034:HL983049 RH983034:RH983049 ABD983034:ABD983049 AKZ983034:AKZ983049 AUV983034:AUV983049 BER983034:BER983049 BON983034:BON983049 BYJ983034:BYJ983049 CIF983034:CIF983049 CSB983034:CSB983049 DBX983034:DBX983049 DLT983034:DLT983049 DVP983034:DVP983049 EFL983034:EFL983049 EPH983034:EPH983049 EZD983034:EZD983049 FIZ983034:FIZ983049 FSV983034:FSV983049 GCR983034:GCR983049 GMN983034:GMN983049 GWJ983034:GWJ983049 HGF983034:HGF983049 HQB983034:HQB983049 HZX983034:HZX983049 IJT983034:IJT983049 ITP983034:ITP983049 JDL983034:JDL983049 JNH983034:JNH983049 JXD983034:JXD983049 KGZ983034:KGZ983049 KQV983034:KQV983049 LAR983034:LAR983049 LKN983034:LKN983049 LUJ983034:LUJ983049 MEF983034:MEF983049 MOB983034:MOB983049 MXX983034:MXX983049 NHT983034:NHT983049 NRP983034:NRP983049 OBL983034:OBL983049 OLH983034:OLH983049 OVD983034:OVD983049 PEZ983034:PEZ983049 POV983034:POV983049 PYR983034:PYR983049 QIN983034:QIN983049 QSJ983034:QSJ983049 RCF983034:RCF983049 RMB983034:RMB983049 RVX983034:RVX983049 SFT983034:SFT983049 SPP983034:SPP983049 SZL983034:SZL983049 TJH983034:TJH983049 TTD983034:TTD983049 UCZ983034:UCZ983049 UMV983034:UMV983049 UWR983034:UWR983049 VGN983034:VGN983049 VQJ983034:VQJ983049 WAF983034:WAF983049 WKB983034:WKB983049 WTX22:WTX27 WKB22:WKB27 WAF22:WAF27 VQJ22:VQJ27 VGN22:VGN27 UWR22:UWR27 UMV22:UMV27 UCZ22:UCZ27 TTD22:TTD27 TJH22:TJH27 SZL22:SZL27 SPP22:SPP27 SFT22:SFT27 RVX22:RVX27 RMB22:RMB27 RCF22:RCF27 QSJ22:QSJ27 QIN22:QIN27 PYR22:PYR27 POV22:POV27 PEZ22:PEZ27 OVD22:OVD27 OLH22:OLH27 OBL22:OBL27 NRP22:NRP27 NHT22:NHT27 MXX22:MXX27 MOB22:MOB27 MEF22:MEF27 LUJ22:LUJ27 LKN22:LKN27 LAR22:LAR27 KQV22:KQV27 KGZ22:KGZ27 JXD22:JXD27 JNH22:JNH27 JDL22:JDL27 ITP22:ITP27 IJT22:IJT27 HZX22:HZX27 HQB22:HQB27 HGF22:HGF27 GWJ22:GWJ27 GMN22:GMN27 GCR22:GCR27 FSV22:FSV27 FIZ22:FIZ27 EZD22:EZD27 EPH22:EPH27 EFL22:EFL27 DVP22:DVP27 DLT22:DLT27 DBX22:DBX27 CSB22:CSB27 CIF22:CIF27 BYJ22:BYJ27 BON22:BON27 BER22:BER27 AUV22:AUV27 AKZ22:AKZ27 ABD22:ABD27 RH22:RH27 HL22:HL27 D22:D27 D29:D38" xr:uid="{9C69EF9A-0B38-4785-9865-6EA74BF6FDD3}">
      <formula1>meses</formula1>
    </dataValidation>
    <dataValidation type="list" allowBlank="1" showInputMessage="1" showErrorMessage="1" sqref="F65399:G65508 HN65399:HN65508 RJ65399:RJ65508 ABF65399:ABF65508 ALB65399:ALB65508 AUX65399:AUX65508 BET65399:BET65508 BOP65399:BOP65508 BYL65399:BYL65508 CIH65399:CIH65508 CSD65399:CSD65508 DBZ65399:DBZ65508 DLV65399:DLV65508 DVR65399:DVR65508 EFN65399:EFN65508 EPJ65399:EPJ65508 EZF65399:EZF65508 FJB65399:FJB65508 FSX65399:FSX65508 GCT65399:GCT65508 GMP65399:GMP65508 GWL65399:GWL65508 HGH65399:HGH65508 HQD65399:HQD65508 HZZ65399:HZZ65508 IJV65399:IJV65508 ITR65399:ITR65508 JDN65399:JDN65508 JNJ65399:JNJ65508 JXF65399:JXF65508 KHB65399:KHB65508 KQX65399:KQX65508 LAT65399:LAT65508 LKP65399:LKP65508 LUL65399:LUL65508 MEH65399:MEH65508 MOD65399:MOD65508 MXZ65399:MXZ65508 NHV65399:NHV65508 NRR65399:NRR65508 OBN65399:OBN65508 OLJ65399:OLJ65508 OVF65399:OVF65508 PFB65399:PFB65508 POX65399:POX65508 PYT65399:PYT65508 QIP65399:QIP65508 QSL65399:QSL65508 RCH65399:RCH65508 RMD65399:RMD65508 RVZ65399:RVZ65508 SFV65399:SFV65508 SPR65399:SPR65508 SZN65399:SZN65508 TJJ65399:TJJ65508 TTF65399:TTF65508 UDB65399:UDB65508 UMX65399:UMX65508 UWT65399:UWT65508 VGP65399:VGP65508 VQL65399:VQL65508 WAH65399:WAH65508 WKD65399:WKD65508 WTZ65399:WTZ65508 F130935:G131044 HN130935:HN131044 RJ130935:RJ131044 ABF130935:ABF131044 ALB130935:ALB131044 AUX130935:AUX131044 BET130935:BET131044 BOP130935:BOP131044 BYL130935:BYL131044 CIH130935:CIH131044 CSD130935:CSD131044 DBZ130935:DBZ131044 DLV130935:DLV131044 DVR130935:DVR131044 EFN130935:EFN131044 EPJ130935:EPJ131044 EZF130935:EZF131044 FJB130935:FJB131044 FSX130935:FSX131044 GCT130935:GCT131044 GMP130935:GMP131044 GWL130935:GWL131044 HGH130935:HGH131044 HQD130935:HQD131044 HZZ130935:HZZ131044 IJV130935:IJV131044 ITR130935:ITR131044 JDN130935:JDN131044 JNJ130935:JNJ131044 JXF130935:JXF131044 KHB130935:KHB131044 KQX130935:KQX131044 LAT130935:LAT131044 LKP130935:LKP131044 LUL130935:LUL131044 MEH130935:MEH131044 MOD130935:MOD131044 MXZ130935:MXZ131044 NHV130935:NHV131044 NRR130935:NRR131044 OBN130935:OBN131044 OLJ130935:OLJ131044 OVF130935:OVF131044 PFB130935:PFB131044 POX130935:POX131044 PYT130935:PYT131044 QIP130935:QIP131044 QSL130935:QSL131044 RCH130935:RCH131044 RMD130935:RMD131044 RVZ130935:RVZ131044 SFV130935:SFV131044 SPR130935:SPR131044 SZN130935:SZN131044 TJJ130935:TJJ131044 TTF130935:TTF131044 UDB130935:UDB131044 UMX130935:UMX131044 UWT130935:UWT131044 VGP130935:VGP131044 VQL130935:VQL131044 WAH130935:WAH131044 WKD130935:WKD131044 WTZ130935:WTZ131044 F196471:G196580 HN196471:HN196580 RJ196471:RJ196580 ABF196471:ABF196580 ALB196471:ALB196580 AUX196471:AUX196580 BET196471:BET196580 BOP196471:BOP196580 BYL196471:BYL196580 CIH196471:CIH196580 CSD196471:CSD196580 DBZ196471:DBZ196580 DLV196471:DLV196580 DVR196471:DVR196580 EFN196471:EFN196580 EPJ196471:EPJ196580 EZF196471:EZF196580 FJB196471:FJB196580 FSX196471:FSX196580 GCT196471:GCT196580 GMP196471:GMP196580 GWL196471:GWL196580 HGH196471:HGH196580 HQD196471:HQD196580 HZZ196471:HZZ196580 IJV196471:IJV196580 ITR196471:ITR196580 JDN196471:JDN196580 JNJ196471:JNJ196580 JXF196471:JXF196580 KHB196471:KHB196580 KQX196471:KQX196580 LAT196471:LAT196580 LKP196471:LKP196580 LUL196471:LUL196580 MEH196471:MEH196580 MOD196471:MOD196580 MXZ196471:MXZ196580 NHV196471:NHV196580 NRR196471:NRR196580 OBN196471:OBN196580 OLJ196471:OLJ196580 OVF196471:OVF196580 PFB196471:PFB196580 POX196471:POX196580 PYT196471:PYT196580 QIP196471:QIP196580 QSL196471:QSL196580 RCH196471:RCH196580 RMD196471:RMD196580 RVZ196471:RVZ196580 SFV196471:SFV196580 SPR196471:SPR196580 SZN196471:SZN196580 TJJ196471:TJJ196580 TTF196471:TTF196580 UDB196471:UDB196580 UMX196471:UMX196580 UWT196471:UWT196580 VGP196471:VGP196580 VQL196471:VQL196580 WAH196471:WAH196580 WKD196471:WKD196580 WTZ196471:WTZ196580 F262007:G262116 HN262007:HN262116 RJ262007:RJ262116 ABF262007:ABF262116 ALB262007:ALB262116 AUX262007:AUX262116 BET262007:BET262116 BOP262007:BOP262116 BYL262007:BYL262116 CIH262007:CIH262116 CSD262007:CSD262116 DBZ262007:DBZ262116 DLV262007:DLV262116 DVR262007:DVR262116 EFN262007:EFN262116 EPJ262007:EPJ262116 EZF262007:EZF262116 FJB262007:FJB262116 FSX262007:FSX262116 GCT262007:GCT262116 GMP262007:GMP262116 GWL262007:GWL262116 HGH262007:HGH262116 HQD262007:HQD262116 HZZ262007:HZZ262116 IJV262007:IJV262116 ITR262007:ITR262116 JDN262007:JDN262116 JNJ262007:JNJ262116 JXF262007:JXF262116 KHB262007:KHB262116 KQX262007:KQX262116 LAT262007:LAT262116 LKP262007:LKP262116 LUL262007:LUL262116 MEH262007:MEH262116 MOD262007:MOD262116 MXZ262007:MXZ262116 NHV262007:NHV262116 NRR262007:NRR262116 OBN262007:OBN262116 OLJ262007:OLJ262116 OVF262007:OVF262116 PFB262007:PFB262116 POX262007:POX262116 PYT262007:PYT262116 QIP262007:QIP262116 QSL262007:QSL262116 RCH262007:RCH262116 RMD262007:RMD262116 RVZ262007:RVZ262116 SFV262007:SFV262116 SPR262007:SPR262116 SZN262007:SZN262116 TJJ262007:TJJ262116 TTF262007:TTF262116 UDB262007:UDB262116 UMX262007:UMX262116 UWT262007:UWT262116 VGP262007:VGP262116 VQL262007:VQL262116 WAH262007:WAH262116 WKD262007:WKD262116 WTZ262007:WTZ262116 F327543:G327652 HN327543:HN327652 RJ327543:RJ327652 ABF327543:ABF327652 ALB327543:ALB327652 AUX327543:AUX327652 BET327543:BET327652 BOP327543:BOP327652 BYL327543:BYL327652 CIH327543:CIH327652 CSD327543:CSD327652 DBZ327543:DBZ327652 DLV327543:DLV327652 DVR327543:DVR327652 EFN327543:EFN327652 EPJ327543:EPJ327652 EZF327543:EZF327652 FJB327543:FJB327652 FSX327543:FSX327652 GCT327543:GCT327652 GMP327543:GMP327652 GWL327543:GWL327652 HGH327543:HGH327652 HQD327543:HQD327652 HZZ327543:HZZ327652 IJV327543:IJV327652 ITR327543:ITR327652 JDN327543:JDN327652 JNJ327543:JNJ327652 JXF327543:JXF327652 KHB327543:KHB327652 KQX327543:KQX327652 LAT327543:LAT327652 LKP327543:LKP327652 LUL327543:LUL327652 MEH327543:MEH327652 MOD327543:MOD327652 MXZ327543:MXZ327652 NHV327543:NHV327652 NRR327543:NRR327652 OBN327543:OBN327652 OLJ327543:OLJ327652 OVF327543:OVF327652 PFB327543:PFB327652 POX327543:POX327652 PYT327543:PYT327652 QIP327543:QIP327652 QSL327543:QSL327652 RCH327543:RCH327652 RMD327543:RMD327652 RVZ327543:RVZ327652 SFV327543:SFV327652 SPR327543:SPR327652 SZN327543:SZN327652 TJJ327543:TJJ327652 TTF327543:TTF327652 UDB327543:UDB327652 UMX327543:UMX327652 UWT327543:UWT327652 VGP327543:VGP327652 VQL327543:VQL327652 WAH327543:WAH327652 WKD327543:WKD327652 WTZ327543:WTZ327652 F393079:G393188 HN393079:HN393188 RJ393079:RJ393188 ABF393079:ABF393188 ALB393079:ALB393188 AUX393079:AUX393188 BET393079:BET393188 BOP393079:BOP393188 BYL393079:BYL393188 CIH393079:CIH393188 CSD393079:CSD393188 DBZ393079:DBZ393188 DLV393079:DLV393188 DVR393079:DVR393188 EFN393079:EFN393188 EPJ393079:EPJ393188 EZF393079:EZF393188 FJB393079:FJB393188 FSX393079:FSX393188 GCT393079:GCT393188 GMP393079:GMP393188 GWL393079:GWL393188 HGH393079:HGH393188 HQD393079:HQD393188 HZZ393079:HZZ393188 IJV393079:IJV393188 ITR393079:ITR393188 JDN393079:JDN393188 JNJ393079:JNJ393188 JXF393079:JXF393188 KHB393079:KHB393188 KQX393079:KQX393188 LAT393079:LAT393188 LKP393079:LKP393188 LUL393079:LUL393188 MEH393079:MEH393188 MOD393079:MOD393188 MXZ393079:MXZ393188 NHV393079:NHV393188 NRR393079:NRR393188 OBN393079:OBN393188 OLJ393079:OLJ393188 OVF393079:OVF393188 PFB393079:PFB393188 POX393079:POX393188 PYT393079:PYT393188 QIP393079:QIP393188 QSL393079:QSL393188 RCH393079:RCH393188 RMD393079:RMD393188 RVZ393079:RVZ393188 SFV393079:SFV393188 SPR393079:SPR393188 SZN393079:SZN393188 TJJ393079:TJJ393188 TTF393079:TTF393188 UDB393079:UDB393188 UMX393079:UMX393188 UWT393079:UWT393188 VGP393079:VGP393188 VQL393079:VQL393188 WAH393079:WAH393188 WKD393079:WKD393188 WTZ393079:WTZ393188 F458615:G458724 HN458615:HN458724 RJ458615:RJ458724 ABF458615:ABF458724 ALB458615:ALB458724 AUX458615:AUX458724 BET458615:BET458724 BOP458615:BOP458724 BYL458615:BYL458724 CIH458615:CIH458724 CSD458615:CSD458724 DBZ458615:DBZ458724 DLV458615:DLV458724 DVR458615:DVR458724 EFN458615:EFN458724 EPJ458615:EPJ458724 EZF458615:EZF458724 FJB458615:FJB458724 FSX458615:FSX458724 GCT458615:GCT458724 GMP458615:GMP458724 GWL458615:GWL458724 HGH458615:HGH458724 HQD458615:HQD458724 HZZ458615:HZZ458724 IJV458615:IJV458724 ITR458615:ITR458724 JDN458615:JDN458724 JNJ458615:JNJ458724 JXF458615:JXF458724 KHB458615:KHB458724 KQX458615:KQX458724 LAT458615:LAT458724 LKP458615:LKP458724 LUL458615:LUL458724 MEH458615:MEH458724 MOD458615:MOD458724 MXZ458615:MXZ458724 NHV458615:NHV458724 NRR458615:NRR458724 OBN458615:OBN458724 OLJ458615:OLJ458724 OVF458615:OVF458724 PFB458615:PFB458724 POX458615:POX458724 PYT458615:PYT458724 QIP458615:QIP458724 QSL458615:QSL458724 RCH458615:RCH458724 RMD458615:RMD458724 RVZ458615:RVZ458724 SFV458615:SFV458724 SPR458615:SPR458724 SZN458615:SZN458724 TJJ458615:TJJ458724 TTF458615:TTF458724 UDB458615:UDB458724 UMX458615:UMX458724 UWT458615:UWT458724 VGP458615:VGP458724 VQL458615:VQL458724 WAH458615:WAH458724 WKD458615:WKD458724 WTZ458615:WTZ458724 F524151:G524260 HN524151:HN524260 RJ524151:RJ524260 ABF524151:ABF524260 ALB524151:ALB524260 AUX524151:AUX524260 BET524151:BET524260 BOP524151:BOP524260 BYL524151:BYL524260 CIH524151:CIH524260 CSD524151:CSD524260 DBZ524151:DBZ524260 DLV524151:DLV524260 DVR524151:DVR524260 EFN524151:EFN524260 EPJ524151:EPJ524260 EZF524151:EZF524260 FJB524151:FJB524260 FSX524151:FSX524260 GCT524151:GCT524260 GMP524151:GMP524260 GWL524151:GWL524260 HGH524151:HGH524260 HQD524151:HQD524260 HZZ524151:HZZ524260 IJV524151:IJV524260 ITR524151:ITR524260 JDN524151:JDN524260 JNJ524151:JNJ524260 JXF524151:JXF524260 KHB524151:KHB524260 KQX524151:KQX524260 LAT524151:LAT524260 LKP524151:LKP524260 LUL524151:LUL524260 MEH524151:MEH524260 MOD524151:MOD524260 MXZ524151:MXZ524260 NHV524151:NHV524260 NRR524151:NRR524260 OBN524151:OBN524260 OLJ524151:OLJ524260 OVF524151:OVF524260 PFB524151:PFB524260 POX524151:POX524260 PYT524151:PYT524260 QIP524151:QIP524260 QSL524151:QSL524260 RCH524151:RCH524260 RMD524151:RMD524260 RVZ524151:RVZ524260 SFV524151:SFV524260 SPR524151:SPR524260 SZN524151:SZN524260 TJJ524151:TJJ524260 TTF524151:TTF524260 UDB524151:UDB524260 UMX524151:UMX524260 UWT524151:UWT524260 VGP524151:VGP524260 VQL524151:VQL524260 WAH524151:WAH524260 WKD524151:WKD524260 WTZ524151:WTZ524260 F589687:G589796 HN589687:HN589796 RJ589687:RJ589796 ABF589687:ABF589796 ALB589687:ALB589796 AUX589687:AUX589796 BET589687:BET589796 BOP589687:BOP589796 BYL589687:BYL589796 CIH589687:CIH589796 CSD589687:CSD589796 DBZ589687:DBZ589796 DLV589687:DLV589796 DVR589687:DVR589796 EFN589687:EFN589796 EPJ589687:EPJ589796 EZF589687:EZF589796 FJB589687:FJB589796 FSX589687:FSX589796 GCT589687:GCT589796 GMP589687:GMP589796 GWL589687:GWL589796 HGH589687:HGH589796 HQD589687:HQD589796 HZZ589687:HZZ589796 IJV589687:IJV589796 ITR589687:ITR589796 JDN589687:JDN589796 JNJ589687:JNJ589796 JXF589687:JXF589796 KHB589687:KHB589796 KQX589687:KQX589796 LAT589687:LAT589796 LKP589687:LKP589796 LUL589687:LUL589796 MEH589687:MEH589796 MOD589687:MOD589796 MXZ589687:MXZ589796 NHV589687:NHV589796 NRR589687:NRR589796 OBN589687:OBN589796 OLJ589687:OLJ589796 OVF589687:OVF589796 PFB589687:PFB589796 POX589687:POX589796 PYT589687:PYT589796 QIP589687:QIP589796 QSL589687:QSL589796 RCH589687:RCH589796 RMD589687:RMD589796 RVZ589687:RVZ589796 SFV589687:SFV589796 SPR589687:SPR589796 SZN589687:SZN589796 TJJ589687:TJJ589796 TTF589687:TTF589796 UDB589687:UDB589796 UMX589687:UMX589796 UWT589687:UWT589796 VGP589687:VGP589796 VQL589687:VQL589796 WAH589687:WAH589796 WKD589687:WKD589796 WTZ589687:WTZ589796 F655223:G655332 HN655223:HN655332 RJ655223:RJ655332 ABF655223:ABF655332 ALB655223:ALB655332 AUX655223:AUX655332 BET655223:BET655332 BOP655223:BOP655332 BYL655223:BYL655332 CIH655223:CIH655332 CSD655223:CSD655332 DBZ655223:DBZ655332 DLV655223:DLV655332 DVR655223:DVR655332 EFN655223:EFN655332 EPJ655223:EPJ655332 EZF655223:EZF655332 FJB655223:FJB655332 FSX655223:FSX655332 GCT655223:GCT655332 GMP655223:GMP655332 GWL655223:GWL655332 HGH655223:HGH655332 HQD655223:HQD655332 HZZ655223:HZZ655332 IJV655223:IJV655332 ITR655223:ITR655332 JDN655223:JDN655332 JNJ655223:JNJ655332 JXF655223:JXF655332 KHB655223:KHB655332 KQX655223:KQX655332 LAT655223:LAT655332 LKP655223:LKP655332 LUL655223:LUL655332 MEH655223:MEH655332 MOD655223:MOD655332 MXZ655223:MXZ655332 NHV655223:NHV655332 NRR655223:NRR655332 OBN655223:OBN655332 OLJ655223:OLJ655332 OVF655223:OVF655332 PFB655223:PFB655332 POX655223:POX655332 PYT655223:PYT655332 QIP655223:QIP655332 QSL655223:QSL655332 RCH655223:RCH655332 RMD655223:RMD655332 RVZ655223:RVZ655332 SFV655223:SFV655332 SPR655223:SPR655332 SZN655223:SZN655332 TJJ655223:TJJ655332 TTF655223:TTF655332 UDB655223:UDB655332 UMX655223:UMX655332 UWT655223:UWT655332 VGP655223:VGP655332 VQL655223:VQL655332 WAH655223:WAH655332 WKD655223:WKD655332 WTZ655223:WTZ655332 F720759:G720868 HN720759:HN720868 RJ720759:RJ720868 ABF720759:ABF720868 ALB720759:ALB720868 AUX720759:AUX720868 BET720759:BET720868 BOP720759:BOP720868 BYL720759:BYL720868 CIH720759:CIH720868 CSD720759:CSD720868 DBZ720759:DBZ720868 DLV720759:DLV720868 DVR720759:DVR720868 EFN720759:EFN720868 EPJ720759:EPJ720868 EZF720759:EZF720868 FJB720759:FJB720868 FSX720759:FSX720868 GCT720759:GCT720868 GMP720759:GMP720868 GWL720759:GWL720868 HGH720759:HGH720868 HQD720759:HQD720868 HZZ720759:HZZ720868 IJV720759:IJV720868 ITR720759:ITR720868 JDN720759:JDN720868 JNJ720759:JNJ720868 JXF720759:JXF720868 KHB720759:KHB720868 KQX720759:KQX720868 LAT720759:LAT720868 LKP720759:LKP720868 LUL720759:LUL720868 MEH720759:MEH720868 MOD720759:MOD720868 MXZ720759:MXZ720868 NHV720759:NHV720868 NRR720759:NRR720868 OBN720759:OBN720868 OLJ720759:OLJ720868 OVF720759:OVF720868 PFB720759:PFB720868 POX720759:POX720868 PYT720759:PYT720868 QIP720759:QIP720868 QSL720759:QSL720868 RCH720759:RCH720868 RMD720759:RMD720868 RVZ720759:RVZ720868 SFV720759:SFV720868 SPR720759:SPR720868 SZN720759:SZN720868 TJJ720759:TJJ720868 TTF720759:TTF720868 UDB720759:UDB720868 UMX720759:UMX720868 UWT720759:UWT720868 VGP720759:VGP720868 VQL720759:VQL720868 WAH720759:WAH720868 WKD720759:WKD720868 WTZ720759:WTZ720868 F786295:G786404 HN786295:HN786404 RJ786295:RJ786404 ABF786295:ABF786404 ALB786295:ALB786404 AUX786295:AUX786404 BET786295:BET786404 BOP786295:BOP786404 BYL786295:BYL786404 CIH786295:CIH786404 CSD786295:CSD786404 DBZ786295:DBZ786404 DLV786295:DLV786404 DVR786295:DVR786404 EFN786295:EFN786404 EPJ786295:EPJ786404 EZF786295:EZF786404 FJB786295:FJB786404 FSX786295:FSX786404 GCT786295:GCT786404 GMP786295:GMP786404 GWL786295:GWL786404 HGH786295:HGH786404 HQD786295:HQD786404 HZZ786295:HZZ786404 IJV786295:IJV786404 ITR786295:ITR786404 JDN786295:JDN786404 JNJ786295:JNJ786404 JXF786295:JXF786404 KHB786295:KHB786404 KQX786295:KQX786404 LAT786295:LAT786404 LKP786295:LKP786404 LUL786295:LUL786404 MEH786295:MEH786404 MOD786295:MOD786404 MXZ786295:MXZ786404 NHV786295:NHV786404 NRR786295:NRR786404 OBN786295:OBN786404 OLJ786295:OLJ786404 OVF786295:OVF786404 PFB786295:PFB786404 POX786295:POX786404 PYT786295:PYT786404 QIP786295:QIP786404 QSL786295:QSL786404 RCH786295:RCH786404 RMD786295:RMD786404 RVZ786295:RVZ786404 SFV786295:SFV786404 SPR786295:SPR786404 SZN786295:SZN786404 TJJ786295:TJJ786404 TTF786295:TTF786404 UDB786295:UDB786404 UMX786295:UMX786404 UWT786295:UWT786404 VGP786295:VGP786404 VQL786295:VQL786404 WAH786295:WAH786404 WKD786295:WKD786404 WTZ786295:WTZ786404 F851831:G851940 HN851831:HN851940 RJ851831:RJ851940 ABF851831:ABF851940 ALB851831:ALB851940 AUX851831:AUX851940 BET851831:BET851940 BOP851831:BOP851940 BYL851831:BYL851940 CIH851831:CIH851940 CSD851831:CSD851940 DBZ851831:DBZ851940 DLV851831:DLV851940 DVR851831:DVR851940 EFN851831:EFN851940 EPJ851831:EPJ851940 EZF851831:EZF851940 FJB851831:FJB851940 FSX851831:FSX851940 GCT851831:GCT851940 GMP851831:GMP851940 GWL851831:GWL851940 HGH851831:HGH851940 HQD851831:HQD851940 HZZ851831:HZZ851940 IJV851831:IJV851940 ITR851831:ITR851940 JDN851831:JDN851940 JNJ851831:JNJ851940 JXF851831:JXF851940 KHB851831:KHB851940 KQX851831:KQX851940 LAT851831:LAT851940 LKP851831:LKP851940 LUL851831:LUL851940 MEH851831:MEH851940 MOD851831:MOD851940 MXZ851831:MXZ851940 NHV851831:NHV851940 NRR851831:NRR851940 OBN851831:OBN851940 OLJ851831:OLJ851940 OVF851831:OVF851940 PFB851831:PFB851940 POX851831:POX851940 PYT851831:PYT851940 QIP851831:QIP851940 QSL851831:QSL851940 RCH851831:RCH851940 RMD851831:RMD851940 RVZ851831:RVZ851940 SFV851831:SFV851940 SPR851831:SPR851940 SZN851831:SZN851940 TJJ851831:TJJ851940 TTF851831:TTF851940 UDB851831:UDB851940 UMX851831:UMX851940 UWT851831:UWT851940 VGP851831:VGP851940 VQL851831:VQL851940 WAH851831:WAH851940 WKD851831:WKD851940 WTZ851831:WTZ851940 F917367:G917476 HN917367:HN917476 RJ917367:RJ917476 ABF917367:ABF917476 ALB917367:ALB917476 AUX917367:AUX917476 BET917367:BET917476 BOP917367:BOP917476 BYL917367:BYL917476 CIH917367:CIH917476 CSD917367:CSD917476 DBZ917367:DBZ917476 DLV917367:DLV917476 DVR917367:DVR917476 EFN917367:EFN917476 EPJ917367:EPJ917476 EZF917367:EZF917476 FJB917367:FJB917476 FSX917367:FSX917476 GCT917367:GCT917476 GMP917367:GMP917476 GWL917367:GWL917476 HGH917367:HGH917476 HQD917367:HQD917476 HZZ917367:HZZ917476 IJV917367:IJV917476 ITR917367:ITR917476 JDN917367:JDN917476 JNJ917367:JNJ917476 JXF917367:JXF917476 KHB917367:KHB917476 KQX917367:KQX917476 LAT917367:LAT917476 LKP917367:LKP917476 LUL917367:LUL917476 MEH917367:MEH917476 MOD917367:MOD917476 MXZ917367:MXZ917476 NHV917367:NHV917476 NRR917367:NRR917476 OBN917367:OBN917476 OLJ917367:OLJ917476 OVF917367:OVF917476 PFB917367:PFB917476 POX917367:POX917476 PYT917367:PYT917476 QIP917367:QIP917476 QSL917367:QSL917476 RCH917367:RCH917476 RMD917367:RMD917476 RVZ917367:RVZ917476 SFV917367:SFV917476 SPR917367:SPR917476 SZN917367:SZN917476 TJJ917367:TJJ917476 TTF917367:TTF917476 UDB917367:UDB917476 UMX917367:UMX917476 UWT917367:UWT917476 VGP917367:VGP917476 VQL917367:VQL917476 WAH917367:WAH917476 WKD917367:WKD917476 WTZ917367:WTZ917476 F982903:G983012 HN982903:HN983012 RJ982903:RJ983012 ABF982903:ABF983012 ALB982903:ALB983012 AUX982903:AUX983012 BET982903:BET983012 BOP982903:BOP983012 BYL982903:BYL983012 CIH982903:CIH983012 CSD982903:CSD983012 DBZ982903:DBZ983012 DLV982903:DLV983012 DVR982903:DVR983012 EFN982903:EFN983012 EPJ982903:EPJ983012 EZF982903:EZF983012 FJB982903:FJB983012 FSX982903:FSX983012 GCT982903:GCT983012 GMP982903:GMP983012 GWL982903:GWL983012 HGH982903:HGH983012 HQD982903:HQD983012 HZZ982903:HZZ983012 IJV982903:IJV983012 ITR982903:ITR983012 JDN982903:JDN983012 JNJ982903:JNJ983012 JXF982903:JXF983012 KHB982903:KHB983012 KQX982903:KQX983012 LAT982903:LAT983012 LKP982903:LKP983012 LUL982903:LUL983012 MEH982903:MEH983012 MOD982903:MOD983012 MXZ982903:MXZ983012 NHV982903:NHV983012 NRR982903:NRR983012 OBN982903:OBN983012 OLJ982903:OLJ983012 OVF982903:OVF983012 PFB982903:PFB983012 POX982903:POX983012 PYT982903:PYT983012 QIP982903:QIP983012 QSL982903:QSL983012 RCH982903:RCH983012 RMD982903:RMD983012 RVZ982903:RVZ983012 SFV982903:SFV983012 SPR982903:SPR983012 SZN982903:SZN983012 TJJ982903:TJJ983012 TTF982903:TTF983012 UDB982903:UDB983012 UMX982903:UMX983012 UWT982903:UWT983012 VGP982903:VGP983012 VQL982903:VQL983012 WAH982903:WAH983012 WKD982903:WKD983012 WTZ982903:WTZ983012 F1048439:G1048576 HN1048439:HN1048576 RJ1048439:RJ1048576 ABF1048439:ABF1048576 ALB1048439:ALB1048576 AUX1048439:AUX1048576 BET1048439:BET1048576 BOP1048439:BOP1048576 BYL1048439:BYL1048576 CIH1048439:CIH1048576 CSD1048439:CSD1048576 DBZ1048439:DBZ1048576 DLV1048439:DLV1048576 DVR1048439:DVR1048576 EFN1048439:EFN1048576 EPJ1048439:EPJ1048576 EZF1048439:EZF1048576 FJB1048439:FJB1048576 FSX1048439:FSX1048576 GCT1048439:GCT1048576 GMP1048439:GMP1048576 GWL1048439:GWL1048576 HGH1048439:HGH1048576 HQD1048439:HQD1048576 HZZ1048439:HZZ1048576 IJV1048439:IJV1048576 ITR1048439:ITR1048576 JDN1048439:JDN1048576 JNJ1048439:JNJ1048576 JXF1048439:JXF1048576 KHB1048439:KHB1048576 KQX1048439:KQX1048576 LAT1048439:LAT1048576 LKP1048439:LKP1048576 LUL1048439:LUL1048576 MEH1048439:MEH1048576 MOD1048439:MOD1048576 MXZ1048439:MXZ1048576 NHV1048439:NHV1048576 NRR1048439:NRR1048576 OBN1048439:OBN1048576 OLJ1048439:OLJ1048576 OVF1048439:OVF1048576 PFB1048439:PFB1048576 POX1048439:POX1048576 PYT1048439:PYT1048576 QIP1048439:QIP1048576 QSL1048439:QSL1048576 RCH1048439:RCH1048576 RMD1048439:RMD1048576 RVZ1048439:RVZ1048576 SFV1048439:SFV1048576 SPR1048439:SPR1048576 SZN1048439:SZN1048576 TJJ1048439:TJJ1048576 TTF1048439:TTF1048576 UDB1048439:UDB1048576 UMX1048439:UMX1048576 UWT1048439:UWT1048576 VGP1048439:VGP1048576 VQL1048439:VQL1048576 WAH1048439:WAH1048576 WKD1048439:WKD1048576 WTZ1048439:WTZ1048576 WTZ983034:WTZ983049 RJ29:RJ38 ABF29:ABF38 ALB29:ALB38 AUX29:AUX38 BET29:BET38 BOP29:BOP38 BYL29:BYL38 CIH29:CIH38 CSD29:CSD38 DBZ29:DBZ38 DLV29:DLV38 DVR29:DVR38 EFN29:EFN38 EPJ29:EPJ38 EZF29:EZF38 FJB29:FJB38 FSX29:FSX38 GCT29:GCT38 GMP29:GMP38 GWL29:GWL38 HGH29:HGH38 HQD29:HQD38 HZZ29:HZZ38 IJV29:IJV38 ITR29:ITR38 JDN29:JDN38 JNJ29:JNJ38 JXF29:JXF38 KHB29:KHB38 KQX29:KQX38 LAT29:LAT38 LKP29:LKP38 LUL29:LUL38 MEH29:MEH38 MOD29:MOD38 MXZ29:MXZ38 NHV29:NHV38 NRR29:NRR38 OBN29:OBN38 OLJ29:OLJ38 OVF29:OVF38 PFB29:PFB38 POX29:POX38 PYT29:PYT38 QIP29:QIP38 QSL29:QSL38 RCH29:RCH38 RMD29:RMD38 RVZ29:RVZ38 SFV29:SFV38 SPR29:SPR38 SZN29:SZN38 TJJ29:TJJ38 TTF29:TTF38 UDB29:UDB38 UMX29:UMX38 UWT29:UWT38 VGP29:VGP38 VQL29:VQL38 WAH29:WAH38 WKD29:WKD38 WTZ29:WTZ38 F29:G38 F65530:G65545 HN65530:HN65545 RJ65530:RJ65545 ABF65530:ABF65545 ALB65530:ALB65545 AUX65530:AUX65545 BET65530:BET65545 BOP65530:BOP65545 BYL65530:BYL65545 CIH65530:CIH65545 CSD65530:CSD65545 DBZ65530:DBZ65545 DLV65530:DLV65545 DVR65530:DVR65545 EFN65530:EFN65545 EPJ65530:EPJ65545 EZF65530:EZF65545 FJB65530:FJB65545 FSX65530:FSX65545 GCT65530:GCT65545 GMP65530:GMP65545 GWL65530:GWL65545 HGH65530:HGH65545 HQD65530:HQD65545 HZZ65530:HZZ65545 IJV65530:IJV65545 ITR65530:ITR65545 JDN65530:JDN65545 JNJ65530:JNJ65545 JXF65530:JXF65545 KHB65530:KHB65545 KQX65530:KQX65545 LAT65530:LAT65545 LKP65530:LKP65545 LUL65530:LUL65545 MEH65530:MEH65545 MOD65530:MOD65545 MXZ65530:MXZ65545 NHV65530:NHV65545 NRR65530:NRR65545 OBN65530:OBN65545 OLJ65530:OLJ65545 OVF65530:OVF65545 PFB65530:PFB65545 POX65530:POX65545 PYT65530:PYT65545 QIP65530:QIP65545 QSL65530:QSL65545 RCH65530:RCH65545 RMD65530:RMD65545 RVZ65530:RVZ65545 SFV65530:SFV65545 SPR65530:SPR65545 SZN65530:SZN65545 TJJ65530:TJJ65545 TTF65530:TTF65545 UDB65530:UDB65545 UMX65530:UMX65545 UWT65530:UWT65545 VGP65530:VGP65545 VQL65530:VQL65545 WAH65530:WAH65545 WKD65530:WKD65545 WTZ65530:WTZ65545 F131066:G131081 HN131066:HN131081 RJ131066:RJ131081 ABF131066:ABF131081 ALB131066:ALB131081 AUX131066:AUX131081 BET131066:BET131081 BOP131066:BOP131081 BYL131066:BYL131081 CIH131066:CIH131081 CSD131066:CSD131081 DBZ131066:DBZ131081 DLV131066:DLV131081 DVR131066:DVR131081 EFN131066:EFN131081 EPJ131066:EPJ131081 EZF131066:EZF131081 FJB131066:FJB131081 FSX131066:FSX131081 GCT131066:GCT131081 GMP131066:GMP131081 GWL131066:GWL131081 HGH131066:HGH131081 HQD131066:HQD131081 HZZ131066:HZZ131081 IJV131066:IJV131081 ITR131066:ITR131081 JDN131066:JDN131081 JNJ131066:JNJ131081 JXF131066:JXF131081 KHB131066:KHB131081 KQX131066:KQX131081 LAT131066:LAT131081 LKP131066:LKP131081 LUL131066:LUL131081 MEH131066:MEH131081 MOD131066:MOD131081 MXZ131066:MXZ131081 NHV131066:NHV131081 NRR131066:NRR131081 OBN131066:OBN131081 OLJ131066:OLJ131081 OVF131066:OVF131081 PFB131066:PFB131081 POX131066:POX131081 PYT131066:PYT131081 QIP131066:QIP131081 QSL131066:QSL131081 RCH131066:RCH131081 RMD131066:RMD131081 RVZ131066:RVZ131081 SFV131066:SFV131081 SPR131066:SPR131081 SZN131066:SZN131081 TJJ131066:TJJ131081 TTF131066:TTF131081 UDB131066:UDB131081 UMX131066:UMX131081 UWT131066:UWT131081 VGP131066:VGP131081 VQL131066:VQL131081 WAH131066:WAH131081 WKD131066:WKD131081 WTZ131066:WTZ131081 F196602:G196617 HN196602:HN196617 RJ196602:RJ196617 ABF196602:ABF196617 ALB196602:ALB196617 AUX196602:AUX196617 BET196602:BET196617 BOP196602:BOP196617 BYL196602:BYL196617 CIH196602:CIH196617 CSD196602:CSD196617 DBZ196602:DBZ196617 DLV196602:DLV196617 DVR196602:DVR196617 EFN196602:EFN196617 EPJ196602:EPJ196617 EZF196602:EZF196617 FJB196602:FJB196617 FSX196602:FSX196617 GCT196602:GCT196617 GMP196602:GMP196617 GWL196602:GWL196617 HGH196602:HGH196617 HQD196602:HQD196617 HZZ196602:HZZ196617 IJV196602:IJV196617 ITR196602:ITR196617 JDN196602:JDN196617 JNJ196602:JNJ196617 JXF196602:JXF196617 KHB196602:KHB196617 KQX196602:KQX196617 LAT196602:LAT196617 LKP196602:LKP196617 LUL196602:LUL196617 MEH196602:MEH196617 MOD196602:MOD196617 MXZ196602:MXZ196617 NHV196602:NHV196617 NRR196602:NRR196617 OBN196602:OBN196617 OLJ196602:OLJ196617 OVF196602:OVF196617 PFB196602:PFB196617 POX196602:POX196617 PYT196602:PYT196617 QIP196602:QIP196617 QSL196602:QSL196617 RCH196602:RCH196617 RMD196602:RMD196617 RVZ196602:RVZ196617 SFV196602:SFV196617 SPR196602:SPR196617 SZN196602:SZN196617 TJJ196602:TJJ196617 TTF196602:TTF196617 UDB196602:UDB196617 UMX196602:UMX196617 UWT196602:UWT196617 VGP196602:VGP196617 VQL196602:VQL196617 WAH196602:WAH196617 WKD196602:WKD196617 WTZ196602:WTZ196617 F262138:G262153 HN262138:HN262153 RJ262138:RJ262153 ABF262138:ABF262153 ALB262138:ALB262153 AUX262138:AUX262153 BET262138:BET262153 BOP262138:BOP262153 BYL262138:BYL262153 CIH262138:CIH262153 CSD262138:CSD262153 DBZ262138:DBZ262153 DLV262138:DLV262153 DVR262138:DVR262153 EFN262138:EFN262153 EPJ262138:EPJ262153 EZF262138:EZF262153 FJB262138:FJB262153 FSX262138:FSX262153 GCT262138:GCT262153 GMP262138:GMP262153 GWL262138:GWL262153 HGH262138:HGH262153 HQD262138:HQD262153 HZZ262138:HZZ262153 IJV262138:IJV262153 ITR262138:ITR262153 JDN262138:JDN262153 JNJ262138:JNJ262153 JXF262138:JXF262153 KHB262138:KHB262153 KQX262138:KQX262153 LAT262138:LAT262153 LKP262138:LKP262153 LUL262138:LUL262153 MEH262138:MEH262153 MOD262138:MOD262153 MXZ262138:MXZ262153 NHV262138:NHV262153 NRR262138:NRR262153 OBN262138:OBN262153 OLJ262138:OLJ262153 OVF262138:OVF262153 PFB262138:PFB262153 POX262138:POX262153 PYT262138:PYT262153 QIP262138:QIP262153 QSL262138:QSL262153 RCH262138:RCH262153 RMD262138:RMD262153 RVZ262138:RVZ262153 SFV262138:SFV262153 SPR262138:SPR262153 SZN262138:SZN262153 TJJ262138:TJJ262153 TTF262138:TTF262153 UDB262138:UDB262153 UMX262138:UMX262153 UWT262138:UWT262153 VGP262138:VGP262153 VQL262138:VQL262153 WAH262138:WAH262153 WKD262138:WKD262153 WTZ262138:WTZ262153 F327674:G327689 HN327674:HN327689 RJ327674:RJ327689 ABF327674:ABF327689 ALB327674:ALB327689 AUX327674:AUX327689 BET327674:BET327689 BOP327674:BOP327689 BYL327674:BYL327689 CIH327674:CIH327689 CSD327674:CSD327689 DBZ327674:DBZ327689 DLV327674:DLV327689 DVR327674:DVR327689 EFN327674:EFN327689 EPJ327674:EPJ327689 EZF327674:EZF327689 FJB327674:FJB327689 FSX327674:FSX327689 GCT327674:GCT327689 GMP327674:GMP327689 GWL327674:GWL327689 HGH327674:HGH327689 HQD327674:HQD327689 HZZ327674:HZZ327689 IJV327674:IJV327689 ITR327674:ITR327689 JDN327674:JDN327689 JNJ327674:JNJ327689 JXF327674:JXF327689 KHB327674:KHB327689 KQX327674:KQX327689 LAT327674:LAT327689 LKP327674:LKP327689 LUL327674:LUL327689 MEH327674:MEH327689 MOD327674:MOD327689 MXZ327674:MXZ327689 NHV327674:NHV327689 NRR327674:NRR327689 OBN327674:OBN327689 OLJ327674:OLJ327689 OVF327674:OVF327689 PFB327674:PFB327689 POX327674:POX327689 PYT327674:PYT327689 QIP327674:QIP327689 QSL327674:QSL327689 RCH327674:RCH327689 RMD327674:RMD327689 RVZ327674:RVZ327689 SFV327674:SFV327689 SPR327674:SPR327689 SZN327674:SZN327689 TJJ327674:TJJ327689 TTF327674:TTF327689 UDB327674:UDB327689 UMX327674:UMX327689 UWT327674:UWT327689 VGP327674:VGP327689 VQL327674:VQL327689 WAH327674:WAH327689 WKD327674:WKD327689 WTZ327674:WTZ327689 F393210:G393225 HN393210:HN393225 RJ393210:RJ393225 ABF393210:ABF393225 ALB393210:ALB393225 AUX393210:AUX393225 BET393210:BET393225 BOP393210:BOP393225 BYL393210:BYL393225 CIH393210:CIH393225 CSD393210:CSD393225 DBZ393210:DBZ393225 DLV393210:DLV393225 DVR393210:DVR393225 EFN393210:EFN393225 EPJ393210:EPJ393225 EZF393210:EZF393225 FJB393210:FJB393225 FSX393210:FSX393225 GCT393210:GCT393225 GMP393210:GMP393225 GWL393210:GWL393225 HGH393210:HGH393225 HQD393210:HQD393225 HZZ393210:HZZ393225 IJV393210:IJV393225 ITR393210:ITR393225 JDN393210:JDN393225 JNJ393210:JNJ393225 JXF393210:JXF393225 KHB393210:KHB393225 KQX393210:KQX393225 LAT393210:LAT393225 LKP393210:LKP393225 LUL393210:LUL393225 MEH393210:MEH393225 MOD393210:MOD393225 MXZ393210:MXZ393225 NHV393210:NHV393225 NRR393210:NRR393225 OBN393210:OBN393225 OLJ393210:OLJ393225 OVF393210:OVF393225 PFB393210:PFB393225 POX393210:POX393225 PYT393210:PYT393225 QIP393210:QIP393225 QSL393210:QSL393225 RCH393210:RCH393225 RMD393210:RMD393225 RVZ393210:RVZ393225 SFV393210:SFV393225 SPR393210:SPR393225 SZN393210:SZN393225 TJJ393210:TJJ393225 TTF393210:TTF393225 UDB393210:UDB393225 UMX393210:UMX393225 UWT393210:UWT393225 VGP393210:VGP393225 VQL393210:VQL393225 WAH393210:WAH393225 WKD393210:WKD393225 WTZ393210:WTZ393225 F458746:G458761 HN458746:HN458761 RJ458746:RJ458761 ABF458746:ABF458761 ALB458746:ALB458761 AUX458746:AUX458761 BET458746:BET458761 BOP458746:BOP458761 BYL458746:BYL458761 CIH458746:CIH458761 CSD458746:CSD458761 DBZ458746:DBZ458761 DLV458746:DLV458761 DVR458746:DVR458761 EFN458746:EFN458761 EPJ458746:EPJ458761 EZF458746:EZF458761 FJB458746:FJB458761 FSX458746:FSX458761 GCT458746:GCT458761 GMP458746:GMP458761 GWL458746:GWL458761 HGH458746:HGH458761 HQD458746:HQD458761 HZZ458746:HZZ458761 IJV458746:IJV458761 ITR458746:ITR458761 JDN458746:JDN458761 JNJ458746:JNJ458761 JXF458746:JXF458761 KHB458746:KHB458761 KQX458746:KQX458761 LAT458746:LAT458761 LKP458746:LKP458761 LUL458746:LUL458761 MEH458746:MEH458761 MOD458746:MOD458761 MXZ458746:MXZ458761 NHV458746:NHV458761 NRR458746:NRR458761 OBN458746:OBN458761 OLJ458746:OLJ458761 OVF458746:OVF458761 PFB458746:PFB458761 POX458746:POX458761 PYT458746:PYT458761 QIP458746:QIP458761 QSL458746:QSL458761 RCH458746:RCH458761 RMD458746:RMD458761 RVZ458746:RVZ458761 SFV458746:SFV458761 SPR458746:SPR458761 SZN458746:SZN458761 TJJ458746:TJJ458761 TTF458746:TTF458761 UDB458746:UDB458761 UMX458746:UMX458761 UWT458746:UWT458761 VGP458746:VGP458761 VQL458746:VQL458761 WAH458746:WAH458761 WKD458746:WKD458761 WTZ458746:WTZ458761 F524282:G524297 HN524282:HN524297 RJ524282:RJ524297 ABF524282:ABF524297 ALB524282:ALB524297 AUX524282:AUX524297 BET524282:BET524297 BOP524282:BOP524297 BYL524282:BYL524297 CIH524282:CIH524297 CSD524282:CSD524297 DBZ524282:DBZ524297 DLV524282:DLV524297 DVR524282:DVR524297 EFN524282:EFN524297 EPJ524282:EPJ524297 EZF524282:EZF524297 FJB524282:FJB524297 FSX524282:FSX524297 GCT524282:GCT524297 GMP524282:GMP524297 GWL524282:GWL524297 HGH524282:HGH524297 HQD524282:HQD524297 HZZ524282:HZZ524297 IJV524282:IJV524297 ITR524282:ITR524297 JDN524282:JDN524297 JNJ524282:JNJ524297 JXF524282:JXF524297 KHB524282:KHB524297 KQX524282:KQX524297 LAT524282:LAT524297 LKP524282:LKP524297 LUL524282:LUL524297 MEH524282:MEH524297 MOD524282:MOD524297 MXZ524282:MXZ524297 NHV524282:NHV524297 NRR524282:NRR524297 OBN524282:OBN524297 OLJ524282:OLJ524297 OVF524282:OVF524297 PFB524282:PFB524297 POX524282:POX524297 PYT524282:PYT524297 QIP524282:QIP524297 QSL524282:QSL524297 RCH524282:RCH524297 RMD524282:RMD524297 RVZ524282:RVZ524297 SFV524282:SFV524297 SPR524282:SPR524297 SZN524282:SZN524297 TJJ524282:TJJ524297 TTF524282:TTF524297 UDB524282:UDB524297 UMX524282:UMX524297 UWT524282:UWT524297 VGP524282:VGP524297 VQL524282:VQL524297 WAH524282:WAH524297 WKD524282:WKD524297 WTZ524282:WTZ524297 F589818:G589833 HN589818:HN589833 RJ589818:RJ589833 ABF589818:ABF589833 ALB589818:ALB589833 AUX589818:AUX589833 BET589818:BET589833 BOP589818:BOP589833 BYL589818:BYL589833 CIH589818:CIH589833 CSD589818:CSD589833 DBZ589818:DBZ589833 DLV589818:DLV589833 DVR589818:DVR589833 EFN589818:EFN589833 EPJ589818:EPJ589833 EZF589818:EZF589833 FJB589818:FJB589833 FSX589818:FSX589833 GCT589818:GCT589833 GMP589818:GMP589833 GWL589818:GWL589833 HGH589818:HGH589833 HQD589818:HQD589833 HZZ589818:HZZ589833 IJV589818:IJV589833 ITR589818:ITR589833 JDN589818:JDN589833 JNJ589818:JNJ589833 JXF589818:JXF589833 KHB589818:KHB589833 KQX589818:KQX589833 LAT589818:LAT589833 LKP589818:LKP589833 LUL589818:LUL589833 MEH589818:MEH589833 MOD589818:MOD589833 MXZ589818:MXZ589833 NHV589818:NHV589833 NRR589818:NRR589833 OBN589818:OBN589833 OLJ589818:OLJ589833 OVF589818:OVF589833 PFB589818:PFB589833 POX589818:POX589833 PYT589818:PYT589833 QIP589818:QIP589833 QSL589818:QSL589833 RCH589818:RCH589833 RMD589818:RMD589833 RVZ589818:RVZ589833 SFV589818:SFV589833 SPR589818:SPR589833 SZN589818:SZN589833 TJJ589818:TJJ589833 TTF589818:TTF589833 UDB589818:UDB589833 UMX589818:UMX589833 UWT589818:UWT589833 VGP589818:VGP589833 VQL589818:VQL589833 WAH589818:WAH589833 WKD589818:WKD589833 WTZ589818:WTZ589833 F655354:G655369 HN655354:HN655369 RJ655354:RJ655369 ABF655354:ABF655369 ALB655354:ALB655369 AUX655354:AUX655369 BET655354:BET655369 BOP655354:BOP655369 BYL655354:BYL655369 CIH655354:CIH655369 CSD655354:CSD655369 DBZ655354:DBZ655369 DLV655354:DLV655369 DVR655354:DVR655369 EFN655354:EFN655369 EPJ655354:EPJ655369 EZF655354:EZF655369 FJB655354:FJB655369 FSX655354:FSX655369 GCT655354:GCT655369 GMP655354:GMP655369 GWL655354:GWL655369 HGH655354:HGH655369 HQD655354:HQD655369 HZZ655354:HZZ655369 IJV655354:IJV655369 ITR655354:ITR655369 JDN655354:JDN655369 JNJ655354:JNJ655369 JXF655354:JXF655369 KHB655354:KHB655369 KQX655354:KQX655369 LAT655354:LAT655369 LKP655354:LKP655369 LUL655354:LUL655369 MEH655354:MEH655369 MOD655354:MOD655369 MXZ655354:MXZ655369 NHV655354:NHV655369 NRR655354:NRR655369 OBN655354:OBN655369 OLJ655354:OLJ655369 OVF655354:OVF655369 PFB655354:PFB655369 POX655354:POX655369 PYT655354:PYT655369 QIP655354:QIP655369 QSL655354:QSL655369 RCH655354:RCH655369 RMD655354:RMD655369 RVZ655354:RVZ655369 SFV655354:SFV655369 SPR655354:SPR655369 SZN655354:SZN655369 TJJ655354:TJJ655369 TTF655354:TTF655369 UDB655354:UDB655369 UMX655354:UMX655369 UWT655354:UWT655369 VGP655354:VGP655369 VQL655354:VQL655369 WAH655354:WAH655369 WKD655354:WKD655369 WTZ655354:WTZ655369 F720890:G720905 HN720890:HN720905 RJ720890:RJ720905 ABF720890:ABF720905 ALB720890:ALB720905 AUX720890:AUX720905 BET720890:BET720905 BOP720890:BOP720905 BYL720890:BYL720905 CIH720890:CIH720905 CSD720890:CSD720905 DBZ720890:DBZ720905 DLV720890:DLV720905 DVR720890:DVR720905 EFN720890:EFN720905 EPJ720890:EPJ720905 EZF720890:EZF720905 FJB720890:FJB720905 FSX720890:FSX720905 GCT720890:GCT720905 GMP720890:GMP720905 GWL720890:GWL720905 HGH720890:HGH720905 HQD720890:HQD720905 HZZ720890:HZZ720905 IJV720890:IJV720905 ITR720890:ITR720905 JDN720890:JDN720905 JNJ720890:JNJ720905 JXF720890:JXF720905 KHB720890:KHB720905 KQX720890:KQX720905 LAT720890:LAT720905 LKP720890:LKP720905 LUL720890:LUL720905 MEH720890:MEH720905 MOD720890:MOD720905 MXZ720890:MXZ720905 NHV720890:NHV720905 NRR720890:NRR720905 OBN720890:OBN720905 OLJ720890:OLJ720905 OVF720890:OVF720905 PFB720890:PFB720905 POX720890:POX720905 PYT720890:PYT720905 QIP720890:QIP720905 QSL720890:QSL720905 RCH720890:RCH720905 RMD720890:RMD720905 RVZ720890:RVZ720905 SFV720890:SFV720905 SPR720890:SPR720905 SZN720890:SZN720905 TJJ720890:TJJ720905 TTF720890:TTF720905 UDB720890:UDB720905 UMX720890:UMX720905 UWT720890:UWT720905 VGP720890:VGP720905 VQL720890:VQL720905 WAH720890:WAH720905 WKD720890:WKD720905 WTZ720890:WTZ720905 F786426:G786441 HN786426:HN786441 RJ786426:RJ786441 ABF786426:ABF786441 ALB786426:ALB786441 AUX786426:AUX786441 BET786426:BET786441 BOP786426:BOP786441 BYL786426:BYL786441 CIH786426:CIH786441 CSD786426:CSD786441 DBZ786426:DBZ786441 DLV786426:DLV786441 DVR786426:DVR786441 EFN786426:EFN786441 EPJ786426:EPJ786441 EZF786426:EZF786441 FJB786426:FJB786441 FSX786426:FSX786441 GCT786426:GCT786441 GMP786426:GMP786441 GWL786426:GWL786441 HGH786426:HGH786441 HQD786426:HQD786441 HZZ786426:HZZ786441 IJV786426:IJV786441 ITR786426:ITR786441 JDN786426:JDN786441 JNJ786426:JNJ786441 JXF786426:JXF786441 KHB786426:KHB786441 KQX786426:KQX786441 LAT786426:LAT786441 LKP786426:LKP786441 LUL786426:LUL786441 MEH786426:MEH786441 MOD786426:MOD786441 MXZ786426:MXZ786441 NHV786426:NHV786441 NRR786426:NRR786441 OBN786426:OBN786441 OLJ786426:OLJ786441 OVF786426:OVF786441 PFB786426:PFB786441 POX786426:POX786441 PYT786426:PYT786441 QIP786426:QIP786441 QSL786426:QSL786441 RCH786426:RCH786441 RMD786426:RMD786441 RVZ786426:RVZ786441 SFV786426:SFV786441 SPR786426:SPR786441 SZN786426:SZN786441 TJJ786426:TJJ786441 TTF786426:TTF786441 UDB786426:UDB786441 UMX786426:UMX786441 UWT786426:UWT786441 VGP786426:VGP786441 VQL786426:VQL786441 WAH786426:WAH786441 WKD786426:WKD786441 WTZ786426:WTZ786441 F851962:G851977 HN851962:HN851977 RJ851962:RJ851977 ABF851962:ABF851977 ALB851962:ALB851977 AUX851962:AUX851977 BET851962:BET851977 BOP851962:BOP851977 BYL851962:BYL851977 CIH851962:CIH851977 CSD851962:CSD851977 DBZ851962:DBZ851977 DLV851962:DLV851977 DVR851962:DVR851977 EFN851962:EFN851977 EPJ851962:EPJ851977 EZF851962:EZF851977 FJB851962:FJB851977 FSX851962:FSX851977 GCT851962:GCT851977 GMP851962:GMP851977 GWL851962:GWL851977 HGH851962:HGH851977 HQD851962:HQD851977 HZZ851962:HZZ851977 IJV851962:IJV851977 ITR851962:ITR851977 JDN851962:JDN851977 JNJ851962:JNJ851977 JXF851962:JXF851977 KHB851962:KHB851977 KQX851962:KQX851977 LAT851962:LAT851977 LKP851962:LKP851977 LUL851962:LUL851977 MEH851962:MEH851977 MOD851962:MOD851977 MXZ851962:MXZ851977 NHV851962:NHV851977 NRR851962:NRR851977 OBN851962:OBN851977 OLJ851962:OLJ851977 OVF851962:OVF851977 PFB851962:PFB851977 POX851962:POX851977 PYT851962:PYT851977 QIP851962:QIP851977 QSL851962:QSL851977 RCH851962:RCH851977 RMD851962:RMD851977 RVZ851962:RVZ851977 SFV851962:SFV851977 SPR851962:SPR851977 SZN851962:SZN851977 TJJ851962:TJJ851977 TTF851962:TTF851977 UDB851962:UDB851977 UMX851962:UMX851977 UWT851962:UWT851977 VGP851962:VGP851977 VQL851962:VQL851977 WAH851962:WAH851977 WKD851962:WKD851977 WTZ851962:WTZ851977 F917498:G917513 HN917498:HN917513 RJ917498:RJ917513 ABF917498:ABF917513 ALB917498:ALB917513 AUX917498:AUX917513 BET917498:BET917513 BOP917498:BOP917513 BYL917498:BYL917513 CIH917498:CIH917513 CSD917498:CSD917513 DBZ917498:DBZ917513 DLV917498:DLV917513 DVR917498:DVR917513 EFN917498:EFN917513 EPJ917498:EPJ917513 EZF917498:EZF917513 FJB917498:FJB917513 FSX917498:FSX917513 GCT917498:GCT917513 GMP917498:GMP917513 GWL917498:GWL917513 HGH917498:HGH917513 HQD917498:HQD917513 HZZ917498:HZZ917513 IJV917498:IJV917513 ITR917498:ITR917513 JDN917498:JDN917513 JNJ917498:JNJ917513 JXF917498:JXF917513 KHB917498:KHB917513 KQX917498:KQX917513 LAT917498:LAT917513 LKP917498:LKP917513 LUL917498:LUL917513 MEH917498:MEH917513 MOD917498:MOD917513 MXZ917498:MXZ917513 NHV917498:NHV917513 NRR917498:NRR917513 OBN917498:OBN917513 OLJ917498:OLJ917513 OVF917498:OVF917513 PFB917498:PFB917513 POX917498:POX917513 PYT917498:PYT917513 QIP917498:QIP917513 QSL917498:QSL917513 RCH917498:RCH917513 RMD917498:RMD917513 RVZ917498:RVZ917513 SFV917498:SFV917513 SPR917498:SPR917513 SZN917498:SZN917513 TJJ917498:TJJ917513 TTF917498:TTF917513 UDB917498:UDB917513 UMX917498:UMX917513 UWT917498:UWT917513 VGP917498:VGP917513 VQL917498:VQL917513 WAH917498:WAH917513 WKD917498:WKD917513 WTZ917498:WTZ917513 F983034:G983049 HN983034:HN983049 RJ983034:RJ983049 ABF983034:ABF983049 ALB983034:ALB983049 AUX983034:AUX983049 BET983034:BET983049 BOP983034:BOP983049 BYL983034:BYL983049 CIH983034:CIH983049 CSD983034:CSD983049 DBZ983034:DBZ983049 DLV983034:DLV983049 DVR983034:DVR983049 EFN983034:EFN983049 EPJ983034:EPJ983049 EZF983034:EZF983049 FJB983034:FJB983049 FSX983034:FSX983049 GCT983034:GCT983049 GMP983034:GMP983049 GWL983034:GWL983049 HGH983034:HGH983049 HQD983034:HQD983049 HZZ983034:HZZ983049 IJV983034:IJV983049 ITR983034:ITR983049 JDN983034:JDN983049 JNJ983034:JNJ983049 JXF983034:JXF983049 KHB983034:KHB983049 KQX983034:KQX983049 LAT983034:LAT983049 LKP983034:LKP983049 LUL983034:LUL983049 MEH983034:MEH983049 MOD983034:MOD983049 MXZ983034:MXZ983049 NHV983034:NHV983049 NRR983034:NRR983049 OBN983034:OBN983049 OLJ983034:OLJ983049 OVF983034:OVF983049 PFB983034:PFB983049 POX983034:POX983049 PYT983034:PYT983049 QIP983034:QIP983049 QSL983034:QSL983049 RCH983034:RCH983049 RMD983034:RMD983049 RVZ983034:RVZ983049 SFV983034:SFV983049 SPR983034:SPR983049 SZN983034:SZN983049 TJJ983034:TJJ983049 TTF983034:TTF983049 UDB983034:UDB983049 UMX983034:UMX983049 UWT983034:UWT983049 VGP983034:VGP983049 VQL983034:VQL983049 WAH983034:WAH983049 WKD983034:WKD983049 F65:G65 G68:G71 G28 F61 F22:G27 WTZ22:WTZ27 WKD22:WKD27 WAH22:WAH27 VQL22:VQL27 VGP22:VGP27 UWT22:UWT27 UMX22:UMX27 UDB22:UDB27 TTF22:TTF27 TJJ22:TJJ27 SZN22:SZN27 SPR22:SPR27 SFV22:SFV27 RVZ22:RVZ27 RMD22:RMD27 RCH22:RCH27 QSL22:QSL27 QIP22:QIP27 PYT22:PYT27 POX22:POX27 PFB22:PFB27 OVF22:OVF27 OLJ22:OLJ27 OBN22:OBN27 NRR22:NRR27 NHV22:NHV27 MXZ22:MXZ27 MOD22:MOD27 MEH22:MEH27 LUL22:LUL27 LKP22:LKP27 LAT22:LAT27 KQX22:KQX27 KHB22:KHB27 JXF22:JXF27 JNJ22:JNJ27 JDN22:JDN27 ITR22:ITR27 IJV22:IJV27 HZZ22:HZZ27 HQD22:HQD27 HGH22:HGH27 GWL22:GWL27 GMP22:GMP27 GCT22:GCT27 FSX22:FSX27 FJB22:FJB27 EZF22:EZF27 EPJ22:EPJ27 EFN22:EFN27 DVR22:DVR27 DLV22:DLV27 DBZ22:DBZ27 CSD22:CSD27 CIH22:CIH27 BYL22:BYL27 BOP22:BOP27 BET22:BET27 AUX22:AUX27 ALB22:ALB27 ABF22:ABF27 RJ22:RJ27 HN22:HN27 HN29:HN38 G92 F68:F72" xr:uid="{439BA6C5-BEF4-4A08-8900-323379784F41}">
      <formula1>modalidad</formula1>
    </dataValidation>
    <dataValidation type="list" allowBlank="1" showInputMessage="1" showErrorMessage="1" sqref="L65399:L65508 HS65399:HS65508 RO65399:RO65508 ABK65399:ABK65508 ALG65399:ALG65508 AVC65399:AVC65508 BEY65399:BEY65508 BOU65399:BOU65508 BYQ65399:BYQ65508 CIM65399:CIM65508 CSI65399:CSI65508 DCE65399:DCE65508 DMA65399:DMA65508 DVW65399:DVW65508 EFS65399:EFS65508 EPO65399:EPO65508 EZK65399:EZK65508 FJG65399:FJG65508 FTC65399:FTC65508 GCY65399:GCY65508 GMU65399:GMU65508 GWQ65399:GWQ65508 HGM65399:HGM65508 HQI65399:HQI65508 IAE65399:IAE65508 IKA65399:IKA65508 ITW65399:ITW65508 JDS65399:JDS65508 JNO65399:JNO65508 JXK65399:JXK65508 KHG65399:KHG65508 KRC65399:KRC65508 LAY65399:LAY65508 LKU65399:LKU65508 LUQ65399:LUQ65508 MEM65399:MEM65508 MOI65399:MOI65508 MYE65399:MYE65508 NIA65399:NIA65508 NRW65399:NRW65508 OBS65399:OBS65508 OLO65399:OLO65508 OVK65399:OVK65508 PFG65399:PFG65508 PPC65399:PPC65508 PYY65399:PYY65508 QIU65399:QIU65508 QSQ65399:QSQ65508 RCM65399:RCM65508 RMI65399:RMI65508 RWE65399:RWE65508 SGA65399:SGA65508 SPW65399:SPW65508 SZS65399:SZS65508 TJO65399:TJO65508 TTK65399:TTK65508 UDG65399:UDG65508 UNC65399:UNC65508 UWY65399:UWY65508 VGU65399:VGU65508 VQQ65399:VQQ65508 WAM65399:WAM65508 WKI65399:WKI65508 WUE65399:WUE65508 L130935:L131044 HS130935:HS131044 RO130935:RO131044 ABK130935:ABK131044 ALG130935:ALG131044 AVC130935:AVC131044 BEY130935:BEY131044 BOU130935:BOU131044 BYQ130935:BYQ131044 CIM130935:CIM131044 CSI130935:CSI131044 DCE130935:DCE131044 DMA130935:DMA131044 DVW130935:DVW131044 EFS130935:EFS131044 EPO130935:EPO131044 EZK130935:EZK131044 FJG130935:FJG131044 FTC130935:FTC131044 GCY130935:GCY131044 GMU130935:GMU131044 GWQ130935:GWQ131044 HGM130935:HGM131044 HQI130935:HQI131044 IAE130935:IAE131044 IKA130935:IKA131044 ITW130935:ITW131044 JDS130935:JDS131044 JNO130935:JNO131044 JXK130935:JXK131044 KHG130935:KHG131044 KRC130935:KRC131044 LAY130935:LAY131044 LKU130935:LKU131044 LUQ130935:LUQ131044 MEM130935:MEM131044 MOI130935:MOI131044 MYE130935:MYE131044 NIA130935:NIA131044 NRW130935:NRW131044 OBS130935:OBS131044 OLO130935:OLO131044 OVK130935:OVK131044 PFG130935:PFG131044 PPC130935:PPC131044 PYY130935:PYY131044 QIU130935:QIU131044 QSQ130935:QSQ131044 RCM130935:RCM131044 RMI130935:RMI131044 RWE130935:RWE131044 SGA130935:SGA131044 SPW130935:SPW131044 SZS130935:SZS131044 TJO130935:TJO131044 TTK130935:TTK131044 UDG130935:UDG131044 UNC130935:UNC131044 UWY130935:UWY131044 VGU130935:VGU131044 VQQ130935:VQQ131044 WAM130935:WAM131044 WKI130935:WKI131044 WUE130935:WUE131044 L196471:L196580 HS196471:HS196580 RO196471:RO196580 ABK196471:ABK196580 ALG196471:ALG196580 AVC196471:AVC196580 BEY196471:BEY196580 BOU196471:BOU196580 BYQ196471:BYQ196580 CIM196471:CIM196580 CSI196471:CSI196580 DCE196471:DCE196580 DMA196471:DMA196580 DVW196471:DVW196580 EFS196471:EFS196580 EPO196471:EPO196580 EZK196471:EZK196580 FJG196471:FJG196580 FTC196471:FTC196580 GCY196471:GCY196580 GMU196471:GMU196580 GWQ196471:GWQ196580 HGM196471:HGM196580 HQI196471:HQI196580 IAE196471:IAE196580 IKA196471:IKA196580 ITW196471:ITW196580 JDS196471:JDS196580 JNO196471:JNO196580 JXK196471:JXK196580 KHG196471:KHG196580 KRC196471:KRC196580 LAY196471:LAY196580 LKU196471:LKU196580 LUQ196471:LUQ196580 MEM196471:MEM196580 MOI196471:MOI196580 MYE196471:MYE196580 NIA196471:NIA196580 NRW196471:NRW196580 OBS196471:OBS196580 OLO196471:OLO196580 OVK196471:OVK196580 PFG196471:PFG196580 PPC196471:PPC196580 PYY196471:PYY196580 QIU196471:QIU196580 QSQ196471:QSQ196580 RCM196471:RCM196580 RMI196471:RMI196580 RWE196471:RWE196580 SGA196471:SGA196580 SPW196471:SPW196580 SZS196471:SZS196580 TJO196471:TJO196580 TTK196471:TTK196580 UDG196471:UDG196580 UNC196471:UNC196580 UWY196471:UWY196580 VGU196471:VGU196580 VQQ196471:VQQ196580 WAM196471:WAM196580 WKI196471:WKI196580 WUE196471:WUE196580 L262007:L262116 HS262007:HS262116 RO262007:RO262116 ABK262007:ABK262116 ALG262007:ALG262116 AVC262007:AVC262116 BEY262007:BEY262116 BOU262007:BOU262116 BYQ262007:BYQ262116 CIM262007:CIM262116 CSI262007:CSI262116 DCE262007:DCE262116 DMA262007:DMA262116 DVW262007:DVW262116 EFS262007:EFS262116 EPO262007:EPO262116 EZK262007:EZK262116 FJG262007:FJG262116 FTC262007:FTC262116 GCY262007:GCY262116 GMU262007:GMU262116 GWQ262007:GWQ262116 HGM262007:HGM262116 HQI262007:HQI262116 IAE262007:IAE262116 IKA262007:IKA262116 ITW262007:ITW262116 JDS262007:JDS262116 JNO262007:JNO262116 JXK262007:JXK262116 KHG262007:KHG262116 KRC262007:KRC262116 LAY262007:LAY262116 LKU262007:LKU262116 LUQ262007:LUQ262116 MEM262007:MEM262116 MOI262007:MOI262116 MYE262007:MYE262116 NIA262007:NIA262116 NRW262007:NRW262116 OBS262007:OBS262116 OLO262007:OLO262116 OVK262007:OVK262116 PFG262007:PFG262116 PPC262007:PPC262116 PYY262007:PYY262116 QIU262007:QIU262116 QSQ262007:QSQ262116 RCM262007:RCM262116 RMI262007:RMI262116 RWE262007:RWE262116 SGA262007:SGA262116 SPW262007:SPW262116 SZS262007:SZS262116 TJO262007:TJO262116 TTK262007:TTK262116 UDG262007:UDG262116 UNC262007:UNC262116 UWY262007:UWY262116 VGU262007:VGU262116 VQQ262007:VQQ262116 WAM262007:WAM262116 WKI262007:WKI262116 WUE262007:WUE262116 L327543:L327652 HS327543:HS327652 RO327543:RO327652 ABK327543:ABK327652 ALG327543:ALG327652 AVC327543:AVC327652 BEY327543:BEY327652 BOU327543:BOU327652 BYQ327543:BYQ327652 CIM327543:CIM327652 CSI327543:CSI327652 DCE327543:DCE327652 DMA327543:DMA327652 DVW327543:DVW327652 EFS327543:EFS327652 EPO327543:EPO327652 EZK327543:EZK327652 FJG327543:FJG327652 FTC327543:FTC327652 GCY327543:GCY327652 GMU327543:GMU327652 GWQ327543:GWQ327652 HGM327543:HGM327652 HQI327543:HQI327652 IAE327543:IAE327652 IKA327543:IKA327652 ITW327543:ITW327652 JDS327543:JDS327652 JNO327543:JNO327652 JXK327543:JXK327652 KHG327543:KHG327652 KRC327543:KRC327652 LAY327543:LAY327652 LKU327543:LKU327652 LUQ327543:LUQ327652 MEM327543:MEM327652 MOI327543:MOI327652 MYE327543:MYE327652 NIA327543:NIA327652 NRW327543:NRW327652 OBS327543:OBS327652 OLO327543:OLO327652 OVK327543:OVK327652 PFG327543:PFG327652 PPC327543:PPC327652 PYY327543:PYY327652 QIU327543:QIU327652 QSQ327543:QSQ327652 RCM327543:RCM327652 RMI327543:RMI327652 RWE327543:RWE327652 SGA327543:SGA327652 SPW327543:SPW327652 SZS327543:SZS327652 TJO327543:TJO327652 TTK327543:TTK327652 UDG327543:UDG327652 UNC327543:UNC327652 UWY327543:UWY327652 VGU327543:VGU327652 VQQ327543:VQQ327652 WAM327543:WAM327652 WKI327543:WKI327652 WUE327543:WUE327652 L393079:L393188 HS393079:HS393188 RO393079:RO393188 ABK393079:ABK393188 ALG393079:ALG393188 AVC393079:AVC393188 BEY393079:BEY393188 BOU393079:BOU393188 BYQ393079:BYQ393188 CIM393079:CIM393188 CSI393079:CSI393188 DCE393079:DCE393188 DMA393079:DMA393188 DVW393079:DVW393188 EFS393079:EFS393188 EPO393079:EPO393188 EZK393079:EZK393188 FJG393079:FJG393188 FTC393079:FTC393188 GCY393079:GCY393188 GMU393079:GMU393188 GWQ393079:GWQ393188 HGM393079:HGM393188 HQI393079:HQI393188 IAE393079:IAE393188 IKA393079:IKA393188 ITW393079:ITW393188 JDS393079:JDS393188 JNO393079:JNO393188 JXK393079:JXK393188 KHG393079:KHG393188 KRC393079:KRC393188 LAY393079:LAY393188 LKU393079:LKU393188 LUQ393079:LUQ393188 MEM393079:MEM393188 MOI393079:MOI393188 MYE393079:MYE393188 NIA393079:NIA393188 NRW393079:NRW393188 OBS393079:OBS393188 OLO393079:OLO393188 OVK393079:OVK393188 PFG393079:PFG393188 PPC393079:PPC393188 PYY393079:PYY393188 QIU393079:QIU393188 QSQ393079:QSQ393188 RCM393079:RCM393188 RMI393079:RMI393188 RWE393079:RWE393188 SGA393079:SGA393188 SPW393079:SPW393188 SZS393079:SZS393188 TJO393079:TJO393188 TTK393079:TTK393188 UDG393079:UDG393188 UNC393079:UNC393188 UWY393079:UWY393188 VGU393079:VGU393188 VQQ393079:VQQ393188 WAM393079:WAM393188 WKI393079:WKI393188 WUE393079:WUE393188 L458615:L458724 HS458615:HS458724 RO458615:RO458724 ABK458615:ABK458724 ALG458615:ALG458724 AVC458615:AVC458724 BEY458615:BEY458724 BOU458615:BOU458724 BYQ458615:BYQ458724 CIM458615:CIM458724 CSI458615:CSI458724 DCE458615:DCE458724 DMA458615:DMA458724 DVW458615:DVW458724 EFS458615:EFS458724 EPO458615:EPO458724 EZK458615:EZK458724 FJG458615:FJG458724 FTC458615:FTC458724 GCY458615:GCY458724 GMU458615:GMU458724 GWQ458615:GWQ458724 HGM458615:HGM458724 HQI458615:HQI458724 IAE458615:IAE458724 IKA458615:IKA458724 ITW458615:ITW458724 JDS458615:JDS458724 JNO458615:JNO458724 JXK458615:JXK458724 KHG458615:KHG458724 KRC458615:KRC458724 LAY458615:LAY458724 LKU458615:LKU458724 LUQ458615:LUQ458724 MEM458615:MEM458724 MOI458615:MOI458724 MYE458615:MYE458724 NIA458615:NIA458724 NRW458615:NRW458724 OBS458615:OBS458724 OLO458615:OLO458724 OVK458615:OVK458724 PFG458615:PFG458724 PPC458615:PPC458724 PYY458615:PYY458724 QIU458615:QIU458724 QSQ458615:QSQ458724 RCM458615:RCM458724 RMI458615:RMI458724 RWE458615:RWE458724 SGA458615:SGA458724 SPW458615:SPW458724 SZS458615:SZS458724 TJO458615:TJO458724 TTK458615:TTK458724 UDG458615:UDG458724 UNC458615:UNC458724 UWY458615:UWY458724 VGU458615:VGU458724 VQQ458615:VQQ458724 WAM458615:WAM458724 WKI458615:WKI458724 WUE458615:WUE458724 L524151:L524260 HS524151:HS524260 RO524151:RO524260 ABK524151:ABK524260 ALG524151:ALG524260 AVC524151:AVC524260 BEY524151:BEY524260 BOU524151:BOU524260 BYQ524151:BYQ524260 CIM524151:CIM524260 CSI524151:CSI524260 DCE524151:DCE524260 DMA524151:DMA524260 DVW524151:DVW524260 EFS524151:EFS524260 EPO524151:EPO524260 EZK524151:EZK524260 FJG524151:FJG524260 FTC524151:FTC524260 GCY524151:GCY524260 GMU524151:GMU524260 GWQ524151:GWQ524260 HGM524151:HGM524260 HQI524151:HQI524260 IAE524151:IAE524260 IKA524151:IKA524260 ITW524151:ITW524260 JDS524151:JDS524260 JNO524151:JNO524260 JXK524151:JXK524260 KHG524151:KHG524260 KRC524151:KRC524260 LAY524151:LAY524260 LKU524151:LKU524260 LUQ524151:LUQ524260 MEM524151:MEM524260 MOI524151:MOI524260 MYE524151:MYE524260 NIA524151:NIA524260 NRW524151:NRW524260 OBS524151:OBS524260 OLO524151:OLO524260 OVK524151:OVK524260 PFG524151:PFG524260 PPC524151:PPC524260 PYY524151:PYY524260 QIU524151:QIU524260 QSQ524151:QSQ524260 RCM524151:RCM524260 RMI524151:RMI524260 RWE524151:RWE524260 SGA524151:SGA524260 SPW524151:SPW524260 SZS524151:SZS524260 TJO524151:TJO524260 TTK524151:TTK524260 UDG524151:UDG524260 UNC524151:UNC524260 UWY524151:UWY524260 VGU524151:VGU524260 VQQ524151:VQQ524260 WAM524151:WAM524260 WKI524151:WKI524260 WUE524151:WUE524260 L589687:L589796 HS589687:HS589796 RO589687:RO589796 ABK589687:ABK589796 ALG589687:ALG589796 AVC589687:AVC589796 BEY589687:BEY589796 BOU589687:BOU589796 BYQ589687:BYQ589796 CIM589687:CIM589796 CSI589687:CSI589796 DCE589687:DCE589796 DMA589687:DMA589796 DVW589687:DVW589796 EFS589687:EFS589796 EPO589687:EPO589796 EZK589687:EZK589796 FJG589687:FJG589796 FTC589687:FTC589796 GCY589687:GCY589796 GMU589687:GMU589796 GWQ589687:GWQ589796 HGM589687:HGM589796 HQI589687:HQI589796 IAE589687:IAE589796 IKA589687:IKA589796 ITW589687:ITW589796 JDS589687:JDS589796 JNO589687:JNO589796 JXK589687:JXK589796 KHG589687:KHG589796 KRC589687:KRC589796 LAY589687:LAY589796 LKU589687:LKU589796 LUQ589687:LUQ589796 MEM589687:MEM589796 MOI589687:MOI589796 MYE589687:MYE589796 NIA589687:NIA589796 NRW589687:NRW589796 OBS589687:OBS589796 OLO589687:OLO589796 OVK589687:OVK589796 PFG589687:PFG589796 PPC589687:PPC589796 PYY589687:PYY589796 QIU589687:QIU589796 QSQ589687:QSQ589796 RCM589687:RCM589796 RMI589687:RMI589796 RWE589687:RWE589796 SGA589687:SGA589796 SPW589687:SPW589796 SZS589687:SZS589796 TJO589687:TJO589796 TTK589687:TTK589796 UDG589687:UDG589796 UNC589687:UNC589796 UWY589687:UWY589796 VGU589687:VGU589796 VQQ589687:VQQ589796 WAM589687:WAM589796 WKI589687:WKI589796 WUE589687:WUE589796 L655223:L655332 HS655223:HS655332 RO655223:RO655332 ABK655223:ABK655332 ALG655223:ALG655332 AVC655223:AVC655332 BEY655223:BEY655332 BOU655223:BOU655332 BYQ655223:BYQ655332 CIM655223:CIM655332 CSI655223:CSI655332 DCE655223:DCE655332 DMA655223:DMA655332 DVW655223:DVW655332 EFS655223:EFS655332 EPO655223:EPO655332 EZK655223:EZK655332 FJG655223:FJG655332 FTC655223:FTC655332 GCY655223:GCY655332 GMU655223:GMU655332 GWQ655223:GWQ655332 HGM655223:HGM655332 HQI655223:HQI655332 IAE655223:IAE655332 IKA655223:IKA655332 ITW655223:ITW655332 JDS655223:JDS655332 JNO655223:JNO655332 JXK655223:JXK655332 KHG655223:KHG655332 KRC655223:KRC655332 LAY655223:LAY655332 LKU655223:LKU655332 LUQ655223:LUQ655332 MEM655223:MEM655332 MOI655223:MOI655332 MYE655223:MYE655332 NIA655223:NIA655332 NRW655223:NRW655332 OBS655223:OBS655332 OLO655223:OLO655332 OVK655223:OVK655332 PFG655223:PFG655332 PPC655223:PPC655332 PYY655223:PYY655332 QIU655223:QIU655332 QSQ655223:QSQ655332 RCM655223:RCM655332 RMI655223:RMI655332 RWE655223:RWE655332 SGA655223:SGA655332 SPW655223:SPW655332 SZS655223:SZS655332 TJO655223:TJO655332 TTK655223:TTK655332 UDG655223:UDG655332 UNC655223:UNC655332 UWY655223:UWY655332 VGU655223:VGU655332 VQQ655223:VQQ655332 WAM655223:WAM655332 WKI655223:WKI655332 WUE655223:WUE655332 L720759:L720868 HS720759:HS720868 RO720759:RO720868 ABK720759:ABK720868 ALG720759:ALG720868 AVC720759:AVC720868 BEY720759:BEY720868 BOU720759:BOU720868 BYQ720759:BYQ720868 CIM720759:CIM720868 CSI720759:CSI720868 DCE720759:DCE720868 DMA720759:DMA720868 DVW720759:DVW720868 EFS720759:EFS720868 EPO720759:EPO720868 EZK720759:EZK720868 FJG720759:FJG720868 FTC720759:FTC720868 GCY720759:GCY720868 GMU720759:GMU720868 GWQ720759:GWQ720868 HGM720759:HGM720868 HQI720759:HQI720868 IAE720759:IAE720868 IKA720759:IKA720868 ITW720759:ITW720868 JDS720759:JDS720868 JNO720759:JNO720868 JXK720759:JXK720868 KHG720759:KHG720868 KRC720759:KRC720868 LAY720759:LAY720868 LKU720759:LKU720868 LUQ720759:LUQ720868 MEM720759:MEM720868 MOI720759:MOI720868 MYE720759:MYE720868 NIA720759:NIA720868 NRW720759:NRW720868 OBS720759:OBS720868 OLO720759:OLO720868 OVK720759:OVK720868 PFG720759:PFG720868 PPC720759:PPC720868 PYY720759:PYY720868 QIU720759:QIU720868 QSQ720759:QSQ720868 RCM720759:RCM720868 RMI720759:RMI720868 RWE720759:RWE720868 SGA720759:SGA720868 SPW720759:SPW720868 SZS720759:SZS720868 TJO720759:TJO720868 TTK720759:TTK720868 UDG720759:UDG720868 UNC720759:UNC720868 UWY720759:UWY720868 VGU720759:VGU720868 VQQ720759:VQQ720868 WAM720759:WAM720868 WKI720759:WKI720868 WUE720759:WUE720868 L786295:L786404 HS786295:HS786404 RO786295:RO786404 ABK786295:ABK786404 ALG786295:ALG786404 AVC786295:AVC786404 BEY786295:BEY786404 BOU786295:BOU786404 BYQ786295:BYQ786404 CIM786295:CIM786404 CSI786295:CSI786404 DCE786295:DCE786404 DMA786295:DMA786404 DVW786295:DVW786404 EFS786295:EFS786404 EPO786295:EPO786404 EZK786295:EZK786404 FJG786295:FJG786404 FTC786295:FTC786404 GCY786295:GCY786404 GMU786295:GMU786404 GWQ786295:GWQ786404 HGM786295:HGM786404 HQI786295:HQI786404 IAE786295:IAE786404 IKA786295:IKA786404 ITW786295:ITW786404 JDS786295:JDS786404 JNO786295:JNO786404 JXK786295:JXK786404 KHG786295:KHG786404 KRC786295:KRC786404 LAY786295:LAY786404 LKU786295:LKU786404 LUQ786295:LUQ786404 MEM786295:MEM786404 MOI786295:MOI786404 MYE786295:MYE786404 NIA786295:NIA786404 NRW786295:NRW786404 OBS786295:OBS786404 OLO786295:OLO786404 OVK786295:OVK786404 PFG786295:PFG786404 PPC786295:PPC786404 PYY786295:PYY786404 QIU786295:QIU786404 QSQ786295:QSQ786404 RCM786295:RCM786404 RMI786295:RMI786404 RWE786295:RWE786404 SGA786295:SGA786404 SPW786295:SPW786404 SZS786295:SZS786404 TJO786295:TJO786404 TTK786295:TTK786404 UDG786295:UDG786404 UNC786295:UNC786404 UWY786295:UWY786404 VGU786295:VGU786404 VQQ786295:VQQ786404 WAM786295:WAM786404 WKI786295:WKI786404 WUE786295:WUE786404 L851831:L851940 HS851831:HS851940 RO851831:RO851940 ABK851831:ABK851940 ALG851831:ALG851940 AVC851831:AVC851940 BEY851831:BEY851940 BOU851831:BOU851940 BYQ851831:BYQ851940 CIM851831:CIM851940 CSI851831:CSI851940 DCE851831:DCE851940 DMA851831:DMA851940 DVW851831:DVW851940 EFS851831:EFS851940 EPO851831:EPO851940 EZK851831:EZK851940 FJG851831:FJG851940 FTC851831:FTC851940 GCY851831:GCY851940 GMU851831:GMU851940 GWQ851831:GWQ851940 HGM851831:HGM851940 HQI851831:HQI851940 IAE851831:IAE851940 IKA851831:IKA851940 ITW851831:ITW851940 JDS851831:JDS851940 JNO851831:JNO851940 JXK851831:JXK851940 KHG851831:KHG851940 KRC851831:KRC851940 LAY851831:LAY851940 LKU851831:LKU851940 LUQ851831:LUQ851940 MEM851831:MEM851940 MOI851831:MOI851940 MYE851831:MYE851940 NIA851831:NIA851940 NRW851831:NRW851940 OBS851831:OBS851940 OLO851831:OLO851940 OVK851831:OVK851940 PFG851831:PFG851940 PPC851831:PPC851940 PYY851831:PYY851940 QIU851831:QIU851940 QSQ851831:QSQ851940 RCM851831:RCM851940 RMI851831:RMI851940 RWE851831:RWE851940 SGA851831:SGA851940 SPW851831:SPW851940 SZS851831:SZS851940 TJO851831:TJO851940 TTK851831:TTK851940 UDG851831:UDG851940 UNC851831:UNC851940 UWY851831:UWY851940 VGU851831:VGU851940 VQQ851831:VQQ851940 WAM851831:WAM851940 WKI851831:WKI851940 WUE851831:WUE851940 L917367:L917476 HS917367:HS917476 RO917367:RO917476 ABK917367:ABK917476 ALG917367:ALG917476 AVC917367:AVC917476 BEY917367:BEY917476 BOU917367:BOU917476 BYQ917367:BYQ917476 CIM917367:CIM917476 CSI917367:CSI917476 DCE917367:DCE917476 DMA917367:DMA917476 DVW917367:DVW917476 EFS917367:EFS917476 EPO917367:EPO917476 EZK917367:EZK917476 FJG917367:FJG917476 FTC917367:FTC917476 GCY917367:GCY917476 GMU917367:GMU917476 GWQ917367:GWQ917476 HGM917367:HGM917476 HQI917367:HQI917476 IAE917367:IAE917476 IKA917367:IKA917476 ITW917367:ITW917476 JDS917367:JDS917476 JNO917367:JNO917476 JXK917367:JXK917476 KHG917367:KHG917476 KRC917367:KRC917476 LAY917367:LAY917476 LKU917367:LKU917476 LUQ917367:LUQ917476 MEM917367:MEM917476 MOI917367:MOI917476 MYE917367:MYE917476 NIA917367:NIA917476 NRW917367:NRW917476 OBS917367:OBS917476 OLO917367:OLO917476 OVK917367:OVK917476 PFG917367:PFG917476 PPC917367:PPC917476 PYY917367:PYY917476 QIU917367:QIU917476 QSQ917367:QSQ917476 RCM917367:RCM917476 RMI917367:RMI917476 RWE917367:RWE917476 SGA917367:SGA917476 SPW917367:SPW917476 SZS917367:SZS917476 TJO917367:TJO917476 TTK917367:TTK917476 UDG917367:UDG917476 UNC917367:UNC917476 UWY917367:UWY917476 VGU917367:VGU917476 VQQ917367:VQQ917476 WAM917367:WAM917476 WKI917367:WKI917476 WUE917367:WUE917476 L982903:L983012 HS982903:HS983012 RO982903:RO983012 ABK982903:ABK983012 ALG982903:ALG983012 AVC982903:AVC983012 BEY982903:BEY983012 BOU982903:BOU983012 BYQ982903:BYQ983012 CIM982903:CIM983012 CSI982903:CSI983012 DCE982903:DCE983012 DMA982903:DMA983012 DVW982903:DVW983012 EFS982903:EFS983012 EPO982903:EPO983012 EZK982903:EZK983012 FJG982903:FJG983012 FTC982903:FTC983012 GCY982903:GCY983012 GMU982903:GMU983012 GWQ982903:GWQ983012 HGM982903:HGM983012 HQI982903:HQI983012 IAE982903:IAE983012 IKA982903:IKA983012 ITW982903:ITW983012 JDS982903:JDS983012 JNO982903:JNO983012 JXK982903:JXK983012 KHG982903:KHG983012 KRC982903:KRC983012 LAY982903:LAY983012 LKU982903:LKU983012 LUQ982903:LUQ983012 MEM982903:MEM983012 MOI982903:MOI983012 MYE982903:MYE983012 NIA982903:NIA983012 NRW982903:NRW983012 OBS982903:OBS983012 OLO982903:OLO983012 OVK982903:OVK983012 PFG982903:PFG983012 PPC982903:PPC983012 PYY982903:PYY983012 QIU982903:QIU983012 QSQ982903:QSQ983012 RCM982903:RCM983012 RMI982903:RMI983012 RWE982903:RWE983012 SGA982903:SGA983012 SPW982903:SPW983012 SZS982903:SZS983012 TJO982903:TJO983012 TTK982903:TTK983012 UDG982903:UDG983012 UNC982903:UNC983012 UWY982903:UWY983012 VGU982903:VGU983012 VQQ982903:VQQ983012 WAM982903:WAM983012 WKI982903:WKI983012 WUE982903:WUE983012 L1048439:L1048576 HS1048439:HS1048576 RO1048439:RO1048576 ABK1048439:ABK1048576 ALG1048439:ALG1048576 AVC1048439:AVC1048576 BEY1048439:BEY1048576 BOU1048439:BOU1048576 BYQ1048439:BYQ1048576 CIM1048439:CIM1048576 CSI1048439:CSI1048576 DCE1048439:DCE1048576 DMA1048439:DMA1048576 DVW1048439:DVW1048576 EFS1048439:EFS1048576 EPO1048439:EPO1048576 EZK1048439:EZK1048576 FJG1048439:FJG1048576 FTC1048439:FTC1048576 GCY1048439:GCY1048576 GMU1048439:GMU1048576 GWQ1048439:GWQ1048576 HGM1048439:HGM1048576 HQI1048439:HQI1048576 IAE1048439:IAE1048576 IKA1048439:IKA1048576 ITW1048439:ITW1048576 JDS1048439:JDS1048576 JNO1048439:JNO1048576 JXK1048439:JXK1048576 KHG1048439:KHG1048576 KRC1048439:KRC1048576 LAY1048439:LAY1048576 LKU1048439:LKU1048576 LUQ1048439:LUQ1048576 MEM1048439:MEM1048576 MOI1048439:MOI1048576 MYE1048439:MYE1048576 NIA1048439:NIA1048576 NRW1048439:NRW1048576 OBS1048439:OBS1048576 OLO1048439:OLO1048576 OVK1048439:OVK1048576 PFG1048439:PFG1048576 PPC1048439:PPC1048576 PYY1048439:PYY1048576 QIU1048439:QIU1048576 QSQ1048439:QSQ1048576 RCM1048439:RCM1048576 RMI1048439:RMI1048576 RWE1048439:RWE1048576 SGA1048439:SGA1048576 SPW1048439:SPW1048576 SZS1048439:SZS1048576 TJO1048439:TJO1048576 TTK1048439:TTK1048576 UDG1048439:UDG1048576 UNC1048439:UNC1048576 UWY1048439:UWY1048576 VGU1048439:VGU1048576 VQQ1048439:VQQ1048576 WAM1048439:WAM1048576 WKI1048439:WKI1048576 WUE1048439:WUE1048576" xr:uid="{22980F3E-B106-4D45-8FC4-6EA306FFD33E}">
      <formula1>vfestado</formula1>
    </dataValidation>
    <dataValidation type="list" allowBlank="1" showInputMessage="1" showErrorMessage="1" sqref="K65399:K65508 HR65399:HR65508 RN65399:RN65508 ABJ65399:ABJ65508 ALF65399:ALF65508 AVB65399:AVB65508 BEX65399:BEX65508 BOT65399:BOT65508 BYP65399:BYP65508 CIL65399:CIL65508 CSH65399:CSH65508 DCD65399:DCD65508 DLZ65399:DLZ65508 DVV65399:DVV65508 EFR65399:EFR65508 EPN65399:EPN65508 EZJ65399:EZJ65508 FJF65399:FJF65508 FTB65399:FTB65508 GCX65399:GCX65508 GMT65399:GMT65508 GWP65399:GWP65508 HGL65399:HGL65508 HQH65399:HQH65508 IAD65399:IAD65508 IJZ65399:IJZ65508 ITV65399:ITV65508 JDR65399:JDR65508 JNN65399:JNN65508 JXJ65399:JXJ65508 KHF65399:KHF65508 KRB65399:KRB65508 LAX65399:LAX65508 LKT65399:LKT65508 LUP65399:LUP65508 MEL65399:MEL65508 MOH65399:MOH65508 MYD65399:MYD65508 NHZ65399:NHZ65508 NRV65399:NRV65508 OBR65399:OBR65508 OLN65399:OLN65508 OVJ65399:OVJ65508 PFF65399:PFF65508 PPB65399:PPB65508 PYX65399:PYX65508 QIT65399:QIT65508 QSP65399:QSP65508 RCL65399:RCL65508 RMH65399:RMH65508 RWD65399:RWD65508 SFZ65399:SFZ65508 SPV65399:SPV65508 SZR65399:SZR65508 TJN65399:TJN65508 TTJ65399:TTJ65508 UDF65399:UDF65508 UNB65399:UNB65508 UWX65399:UWX65508 VGT65399:VGT65508 VQP65399:VQP65508 WAL65399:WAL65508 WKH65399:WKH65508 WUD65399:WUD65508 K130935:K131044 HR130935:HR131044 RN130935:RN131044 ABJ130935:ABJ131044 ALF130935:ALF131044 AVB130935:AVB131044 BEX130935:BEX131044 BOT130935:BOT131044 BYP130935:BYP131044 CIL130935:CIL131044 CSH130935:CSH131044 DCD130935:DCD131044 DLZ130935:DLZ131044 DVV130935:DVV131044 EFR130935:EFR131044 EPN130935:EPN131044 EZJ130935:EZJ131044 FJF130935:FJF131044 FTB130935:FTB131044 GCX130935:GCX131044 GMT130935:GMT131044 GWP130935:GWP131044 HGL130935:HGL131044 HQH130935:HQH131044 IAD130935:IAD131044 IJZ130935:IJZ131044 ITV130935:ITV131044 JDR130935:JDR131044 JNN130935:JNN131044 JXJ130935:JXJ131044 KHF130935:KHF131044 KRB130935:KRB131044 LAX130935:LAX131044 LKT130935:LKT131044 LUP130935:LUP131044 MEL130935:MEL131044 MOH130935:MOH131044 MYD130935:MYD131044 NHZ130935:NHZ131044 NRV130935:NRV131044 OBR130935:OBR131044 OLN130935:OLN131044 OVJ130935:OVJ131044 PFF130935:PFF131044 PPB130935:PPB131044 PYX130935:PYX131044 QIT130935:QIT131044 QSP130935:QSP131044 RCL130935:RCL131044 RMH130935:RMH131044 RWD130935:RWD131044 SFZ130935:SFZ131044 SPV130935:SPV131044 SZR130935:SZR131044 TJN130935:TJN131044 TTJ130935:TTJ131044 UDF130935:UDF131044 UNB130935:UNB131044 UWX130935:UWX131044 VGT130935:VGT131044 VQP130935:VQP131044 WAL130935:WAL131044 WKH130935:WKH131044 WUD130935:WUD131044 K196471:K196580 HR196471:HR196580 RN196471:RN196580 ABJ196471:ABJ196580 ALF196471:ALF196580 AVB196471:AVB196580 BEX196471:BEX196580 BOT196471:BOT196580 BYP196471:BYP196580 CIL196471:CIL196580 CSH196471:CSH196580 DCD196471:DCD196580 DLZ196471:DLZ196580 DVV196471:DVV196580 EFR196471:EFR196580 EPN196471:EPN196580 EZJ196471:EZJ196580 FJF196471:FJF196580 FTB196471:FTB196580 GCX196471:GCX196580 GMT196471:GMT196580 GWP196471:GWP196580 HGL196471:HGL196580 HQH196471:HQH196580 IAD196471:IAD196580 IJZ196471:IJZ196580 ITV196471:ITV196580 JDR196471:JDR196580 JNN196471:JNN196580 JXJ196471:JXJ196580 KHF196471:KHF196580 KRB196471:KRB196580 LAX196471:LAX196580 LKT196471:LKT196580 LUP196471:LUP196580 MEL196471:MEL196580 MOH196471:MOH196580 MYD196471:MYD196580 NHZ196471:NHZ196580 NRV196471:NRV196580 OBR196471:OBR196580 OLN196471:OLN196580 OVJ196471:OVJ196580 PFF196471:PFF196580 PPB196471:PPB196580 PYX196471:PYX196580 QIT196471:QIT196580 QSP196471:QSP196580 RCL196471:RCL196580 RMH196471:RMH196580 RWD196471:RWD196580 SFZ196471:SFZ196580 SPV196471:SPV196580 SZR196471:SZR196580 TJN196471:TJN196580 TTJ196471:TTJ196580 UDF196471:UDF196580 UNB196471:UNB196580 UWX196471:UWX196580 VGT196471:VGT196580 VQP196471:VQP196580 WAL196471:WAL196580 WKH196471:WKH196580 WUD196471:WUD196580 K262007:K262116 HR262007:HR262116 RN262007:RN262116 ABJ262007:ABJ262116 ALF262007:ALF262116 AVB262007:AVB262116 BEX262007:BEX262116 BOT262007:BOT262116 BYP262007:BYP262116 CIL262007:CIL262116 CSH262007:CSH262116 DCD262007:DCD262116 DLZ262007:DLZ262116 DVV262007:DVV262116 EFR262007:EFR262116 EPN262007:EPN262116 EZJ262007:EZJ262116 FJF262007:FJF262116 FTB262007:FTB262116 GCX262007:GCX262116 GMT262007:GMT262116 GWP262007:GWP262116 HGL262007:HGL262116 HQH262007:HQH262116 IAD262007:IAD262116 IJZ262007:IJZ262116 ITV262007:ITV262116 JDR262007:JDR262116 JNN262007:JNN262116 JXJ262007:JXJ262116 KHF262007:KHF262116 KRB262007:KRB262116 LAX262007:LAX262116 LKT262007:LKT262116 LUP262007:LUP262116 MEL262007:MEL262116 MOH262007:MOH262116 MYD262007:MYD262116 NHZ262007:NHZ262116 NRV262007:NRV262116 OBR262007:OBR262116 OLN262007:OLN262116 OVJ262007:OVJ262116 PFF262007:PFF262116 PPB262007:PPB262116 PYX262007:PYX262116 QIT262007:QIT262116 QSP262007:QSP262116 RCL262007:RCL262116 RMH262007:RMH262116 RWD262007:RWD262116 SFZ262007:SFZ262116 SPV262007:SPV262116 SZR262007:SZR262116 TJN262007:TJN262116 TTJ262007:TTJ262116 UDF262007:UDF262116 UNB262007:UNB262116 UWX262007:UWX262116 VGT262007:VGT262116 VQP262007:VQP262116 WAL262007:WAL262116 WKH262007:WKH262116 WUD262007:WUD262116 K327543:K327652 HR327543:HR327652 RN327543:RN327652 ABJ327543:ABJ327652 ALF327543:ALF327652 AVB327543:AVB327652 BEX327543:BEX327652 BOT327543:BOT327652 BYP327543:BYP327652 CIL327543:CIL327652 CSH327543:CSH327652 DCD327543:DCD327652 DLZ327543:DLZ327652 DVV327543:DVV327652 EFR327543:EFR327652 EPN327543:EPN327652 EZJ327543:EZJ327652 FJF327543:FJF327652 FTB327543:FTB327652 GCX327543:GCX327652 GMT327543:GMT327652 GWP327543:GWP327652 HGL327543:HGL327652 HQH327543:HQH327652 IAD327543:IAD327652 IJZ327543:IJZ327652 ITV327543:ITV327652 JDR327543:JDR327652 JNN327543:JNN327652 JXJ327543:JXJ327652 KHF327543:KHF327652 KRB327543:KRB327652 LAX327543:LAX327652 LKT327543:LKT327652 LUP327543:LUP327652 MEL327543:MEL327652 MOH327543:MOH327652 MYD327543:MYD327652 NHZ327543:NHZ327652 NRV327543:NRV327652 OBR327543:OBR327652 OLN327543:OLN327652 OVJ327543:OVJ327652 PFF327543:PFF327652 PPB327543:PPB327652 PYX327543:PYX327652 QIT327543:QIT327652 QSP327543:QSP327652 RCL327543:RCL327652 RMH327543:RMH327652 RWD327543:RWD327652 SFZ327543:SFZ327652 SPV327543:SPV327652 SZR327543:SZR327652 TJN327543:TJN327652 TTJ327543:TTJ327652 UDF327543:UDF327652 UNB327543:UNB327652 UWX327543:UWX327652 VGT327543:VGT327652 VQP327543:VQP327652 WAL327543:WAL327652 WKH327543:WKH327652 WUD327543:WUD327652 K393079:K393188 HR393079:HR393188 RN393079:RN393188 ABJ393079:ABJ393188 ALF393079:ALF393188 AVB393079:AVB393188 BEX393079:BEX393188 BOT393079:BOT393188 BYP393079:BYP393188 CIL393079:CIL393188 CSH393079:CSH393188 DCD393079:DCD393188 DLZ393079:DLZ393188 DVV393079:DVV393188 EFR393079:EFR393188 EPN393079:EPN393188 EZJ393079:EZJ393188 FJF393079:FJF393188 FTB393079:FTB393188 GCX393079:GCX393188 GMT393079:GMT393188 GWP393079:GWP393188 HGL393079:HGL393188 HQH393079:HQH393188 IAD393079:IAD393188 IJZ393079:IJZ393188 ITV393079:ITV393188 JDR393079:JDR393188 JNN393079:JNN393188 JXJ393079:JXJ393188 KHF393079:KHF393188 KRB393079:KRB393188 LAX393079:LAX393188 LKT393079:LKT393188 LUP393079:LUP393188 MEL393079:MEL393188 MOH393079:MOH393188 MYD393079:MYD393188 NHZ393079:NHZ393188 NRV393079:NRV393188 OBR393079:OBR393188 OLN393079:OLN393188 OVJ393079:OVJ393188 PFF393079:PFF393188 PPB393079:PPB393188 PYX393079:PYX393188 QIT393079:QIT393188 QSP393079:QSP393188 RCL393079:RCL393188 RMH393079:RMH393188 RWD393079:RWD393188 SFZ393079:SFZ393188 SPV393079:SPV393188 SZR393079:SZR393188 TJN393079:TJN393188 TTJ393079:TTJ393188 UDF393079:UDF393188 UNB393079:UNB393188 UWX393079:UWX393188 VGT393079:VGT393188 VQP393079:VQP393188 WAL393079:WAL393188 WKH393079:WKH393188 WUD393079:WUD393188 K458615:K458724 HR458615:HR458724 RN458615:RN458724 ABJ458615:ABJ458724 ALF458615:ALF458724 AVB458615:AVB458724 BEX458615:BEX458724 BOT458615:BOT458724 BYP458615:BYP458724 CIL458615:CIL458724 CSH458615:CSH458724 DCD458615:DCD458724 DLZ458615:DLZ458724 DVV458615:DVV458724 EFR458615:EFR458724 EPN458615:EPN458724 EZJ458615:EZJ458724 FJF458615:FJF458724 FTB458615:FTB458724 GCX458615:GCX458724 GMT458615:GMT458724 GWP458615:GWP458724 HGL458615:HGL458724 HQH458615:HQH458724 IAD458615:IAD458724 IJZ458615:IJZ458724 ITV458615:ITV458724 JDR458615:JDR458724 JNN458615:JNN458724 JXJ458615:JXJ458724 KHF458615:KHF458724 KRB458615:KRB458724 LAX458615:LAX458724 LKT458615:LKT458724 LUP458615:LUP458724 MEL458615:MEL458724 MOH458615:MOH458724 MYD458615:MYD458724 NHZ458615:NHZ458724 NRV458615:NRV458724 OBR458615:OBR458724 OLN458615:OLN458724 OVJ458615:OVJ458724 PFF458615:PFF458724 PPB458615:PPB458724 PYX458615:PYX458724 QIT458615:QIT458724 QSP458615:QSP458724 RCL458615:RCL458724 RMH458615:RMH458724 RWD458615:RWD458724 SFZ458615:SFZ458724 SPV458615:SPV458724 SZR458615:SZR458724 TJN458615:TJN458724 TTJ458615:TTJ458724 UDF458615:UDF458724 UNB458615:UNB458724 UWX458615:UWX458724 VGT458615:VGT458724 VQP458615:VQP458724 WAL458615:WAL458724 WKH458615:WKH458724 WUD458615:WUD458724 K524151:K524260 HR524151:HR524260 RN524151:RN524260 ABJ524151:ABJ524260 ALF524151:ALF524260 AVB524151:AVB524260 BEX524151:BEX524260 BOT524151:BOT524260 BYP524151:BYP524260 CIL524151:CIL524260 CSH524151:CSH524260 DCD524151:DCD524260 DLZ524151:DLZ524260 DVV524151:DVV524260 EFR524151:EFR524260 EPN524151:EPN524260 EZJ524151:EZJ524260 FJF524151:FJF524260 FTB524151:FTB524260 GCX524151:GCX524260 GMT524151:GMT524260 GWP524151:GWP524260 HGL524151:HGL524260 HQH524151:HQH524260 IAD524151:IAD524260 IJZ524151:IJZ524260 ITV524151:ITV524260 JDR524151:JDR524260 JNN524151:JNN524260 JXJ524151:JXJ524260 KHF524151:KHF524260 KRB524151:KRB524260 LAX524151:LAX524260 LKT524151:LKT524260 LUP524151:LUP524260 MEL524151:MEL524260 MOH524151:MOH524260 MYD524151:MYD524260 NHZ524151:NHZ524260 NRV524151:NRV524260 OBR524151:OBR524260 OLN524151:OLN524260 OVJ524151:OVJ524260 PFF524151:PFF524260 PPB524151:PPB524260 PYX524151:PYX524260 QIT524151:QIT524260 QSP524151:QSP524260 RCL524151:RCL524260 RMH524151:RMH524260 RWD524151:RWD524260 SFZ524151:SFZ524260 SPV524151:SPV524260 SZR524151:SZR524260 TJN524151:TJN524260 TTJ524151:TTJ524260 UDF524151:UDF524260 UNB524151:UNB524260 UWX524151:UWX524260 VGT524151:VGT524260 VQP524151:VQP524260 WAL524151:WAL524260 WKH524151:WKH524260 WUD524151:WUD524260 K589687:K589796 HR589687:HR589796 RN589687:RN589796 ABJ589687:ABJ589796 ALF589687:ALF589796 AVB589687:AVB589796 BEX589687:BEX589796 BOT589687:BOT589796 BYP589687:BYP589796 CIL589687:CIL589796 CSH589687:CSH589796 DCD589687:DCD589796 DLZ589687:DLZ589796 DVV589687:DVV589796 EFR589687:EFR589796 EPN589687:EPN589796 EZJ589687:EZJ589796 FJF589687:FJF589796 FTB589687:FTB589796 GCX589687:GCX589796 GMT589687:GMT589796 GWP589687:GWP589796 HGL589687:HGL589796 HQH589687:HQH589796 IAD589687:IAD589796 IJZ589687:IJZ589796 ITV589687:ITV589796 JDR589687:JDR589796 JNN589687:JNN589796 JXJ589687:JXJ589796 KHF589687:KHF589796 KRB589687:KRB589796 LAX589687:LAX589796 LKT589687:LKT589796 LUP589687:LUP589796 MEL589687:MEL589796 MOH589687:MOH589796 MYD589687:MYD589796 NHZ589687:NHZ589796 NRV589687:NRV589796 OBR589687:OBR589796 OLN589687:OLN589796 OVJ589687:OVJ589796 PFF589687:PFF589796 PPB589687:PPB589796 PYX589687:PYX589796 QIT589687:QIT589796 QSP589687:QSP589796 RCL589687:RCL589796 RMH589687:RMH589796 RWD589687:RWD589796 SFZ589687:SFZ589796 SPV589687:SPV589796 SZR589687:SZR589796 TJN589687:TJN589796 TTJ589687:TTJ589796 UDF589687:UDF589796 UNB589687:UNB589796 UWX589687:UWX589796 VGT589687:VGT589796 VQP589687:VQP589796 WAL589687:WAL589796 WKH589687:WKH589796 WUD589687:WUD589796 K655223:K655332 HR655223:HR655332 RN655223:RN655332 ABJ655223:ABJ655332 ALF655223:ALF655332 AVB655223:AVB655332 BEX655223:BEX655332 BOT655223:BOT655332 BYP655223:BYP655332 CIL655223:CIL655332 CSH655223:CSH655332 DCD655223:DCD655332 DLZ655223:DLZ655332 DVV655223:DVV655332 EFR655223:EFR655332 EPN655223:EPN655332 EZJ655223:EZJ655332 FJF655223:FJF655332 FTB655223:FTB655332 GCX655223:GCX655332 GMT655223:GMT655332 GWP655223:GWP655332 HGL655223:HGL655332 HQH655223:HQH655332 IAD655223:IAD655332 IJZ655223:IJZ655332 ITV655223:ITV655332 JDR655223:JDR655332 JNN655223:JNN655332 JXJ655223:JXJ655332 KHF655223:KHF655332 KRB655223:KRB655332 LAX655223:LAX655332 LKT655223:LKT655332 LUP655223:LUP655332 MEL655223:MEL655332 MOH655223:MOH655332 MYD655223:MYD655332 NHZ655223:NHZ655332 NRV655223:NRV655332 OBR655223:OBR655332 OLN655223:OLN655332 OVJ655223:OVJ655332 PFF655223:PFF655332 PPB655223:PPB655332 PYX655223:PYX655332 QIT655223:QIT655332 QSP655223:QSP655332 RCL655223:RCL655332 RMH655223:RMH655332 RWD655223:RWD655332 SFZ655223:SFZ655332 SPV655223:SPV655332 SZR655223:SZR655332 TJN655223:TJN655332 TTJ655223:TTJ655332 UDF655223:UDF655332 UNB655223:UNB655332 UWX655223:UWX655332 VGT655223:VGT655332 VQP655223:VQP655332 WAL655223:WAL655332 WKH655223:WKH655332 WUD655223:WUD655332 K720759:K720868 HR720759:HR720868 RN720759:RN720868 ABJ720759:ABJ720868 ALF720759:ALF720868 AVB720759:AVB720868 BEX720759:BEX720868 BOT720759:BOT720868 BYP720759:BYP720868 CIL720759:CIL720868 CSH720759:CSH720868 DCD720759:DCD720868 DLZ720759:DLZ720868 DVV720759:DVV720868 EFR720759:EFR720868 EPN720759:EPN720868 EZJ720759:EZJ720868 FJF720759:FJF720868 FTB720759:FTB720868 GCX720759:GCX720868 GMT720759:GMT720868 GWP720759:GWP720868 HGL720759:HGL720868 HQH720759:HQH720868 IAD720759:IAD720868 IJZ720759:IJZ720868 ITV720759:ITV720868 JDR720759:JDR720868 JNN720759:JNN720868 JXJ720759:JXJ720868 KHF720759:KHF720868 KRB720759:KRB720868 LAX720759:LAX720868 LKT720759:LKT720868 LUP720759:LUP720868 MEL720759:MEL720868 MOH720759:MOH720868 MYD720759:MYD720868 NHZ720759:NHZ720868 NRV720759:NRV720868 OBR720759:OBR720868 OLN720759:OLN720868 OVJ720759:OVJ720868 PFF720759:PFF720868 PPB720759:PPB720868 PYX720759:PYX720868 QIT720759:QIT720868 QSP720759:QSP720868 RCL720759:RCL720868 RMH720759:RMH720868 RWD720759:RWD720868 SFZ720759:SFZ720868 SPV720759:SPV720868 SZR720759:SZR720868 TJN720759:TJN720868 TTJ720759:TTJ720868 UDF720759:UDF720868 UNB720759:UNB720868 UWX720759:UWX720868 VGT720759:VGT720868 VQP720759:VQP720868 WAL720759:WAL720868 WKH720759:WKH720868 WUD720759:WUD720868 K786295:K786404 HR786295:HR786404 RN786295:RN786404 ABJ786295:ABJ786404 ALF786295:ALF786404 AVB786295:AVB786404 BEX786295:BEX786404 BOT786295:BOT786404 BYP786295:BYP786404 CIL786295:CIL786404 CSH786295:CSH786404 DCD786295:DCD786404 DLZ786295:DLZ786404 DVV786295:DVV786404 EFR786295:EFR786404 EPN786295:EPN786404 EZJ786295:EZJ786404 FJF786295:FJF786404 FTB786295:FTB786404 GCX786295:GCX786404 GMT786295:GMT786404 GWP786295:GWP786404 HGL786295:HGL786404 HQH786295:HQH786404 IAD786295:IAD786404 IJZ786295:IJZ786404 ITV786295:ITV786404 JDR786295:JDR786404 JNN786295:JNN786404 JXJ786295:JXJ786404 KHF786295:KHF786404 KRB786295:KRB786404 LAX786295:LAX786404 LKT786295:LKT786404 LUP786295:LUP786404 MEL786295:MEL786404 MOH786295:MOH786404 MYD786295:MYD786404 NHZ786295:NHZ786404 NRV786295:NRV786404 OBR786295:OBR786404 OLN786295:OLN786404 OVJ786295:OVJ786404 PFF786295:PFF786404 PPB786295:PPB786404 PYX786295:PYX786404 QIT786295:QIT786404 QSP786295:QSP786404 RCL786295:RCL786404 RMH786295:RMH786404 RWD786295:RWD786404 SFZ786295:SFZ786404 SPV786295:SPV786404 SZR786295:SZR786404 TJN786295:TJN786404 TTJ786295:TTJ786404 UDF786295:UDF786404 UNB786295:UNB786404 UWX786295:UWX786404 VGT786295:VGT786404 VQP786295:VQP786404 WAL786295:WAL786404 WKH786295:WKH786404 WUD786295:WUD786404 K851831:K851940 HR851831:HR851940 RN851831:RN851940 ABJ851831:ABJ851940 ALF851831:ALF851940 AVB851831:AVB851940 BEX851831:BEX851940 BOT851831:BOT851940 BYP851831:BYP851940 CIL851831:CIL851940 CSH851831:CSH851940 DCD851831:DCD851940 DLZ851831:DLZ851940 DVV851831:DVV851940 EFR851831:EFR851940 EPN851831:EPN851940 EZJ851831:EZJ851940 FJF851831:FJF851940 FTB851831:FTB851940 GCX851831:GCX851940 GMT851831:GMT851940 GWP851831:GWP851940 HGL851831:HGL851940 HQH851831:HQH851940 IAD851831:IAD851940 IJZ851831:IJZ851940 ITV851831:ITV851940 JDR851831:JDR851940 JNN851831:JNN851940 JXJ851831:JXJ851940 KHF851831:KHF851940 KRB851831:KRB851940 LAX851831:LAX851940 LKT851831:LKT851940 LUP851831:LUP851940 MEL851831:MEL851940 MOH851831:MOH851940 MYD851831:MYD851940 NHZ851831:NHZ851940 NRV851831:NRV851940 OBR851831:OBR851940 OLN851831:OLN851940 OVJ851831:OVJ851940 PFF851831:PFF851940 PPB851831:PPB851940 PYX851831:PYX851940 QIT851831:QIT851940 QSP851831:QSP851940 RCL851831:RCL851940 RMH851831:RMH851940 RWD851831:RWD851940 SFZ851831:SFZ851940 SPV851831:SPV851940 SZR851831:SZR851940 TJN851831:TJN851940 TTJ851831:TTJ851940 UDF851831:UDF851940 UNB851831:UNB851940 UWX851831:UWX851940 VGT851831:VGT851940 VQP851831:VQP851940 WAL851831:WAL851940 WKH851831:WKH851940 WUD851831:WUD851940 K917367:K917476 HR917367:HR917476 RN917367:RN917476 ABJ917367:ABJ917476 ALF917367:ALF917476 AVB917367:AVB917476 BEX917367:BEX917476 BOT917367:BOT917476 BYP917367:BYP917476 CIL917367:CIL917476 CSH917367:CSH917476 DCD917367:DCD917476 DLZ917367:DLZ917476 DVV917367:DVV917476 EFR917367:EFR917476 EPN917367:EPN917476 EZJ917367:EZJ917476 FJF917367:FJF917476 FTB917367:FTB917476 GCX917367:GCX917476 GMT917367:GMT917476 GWP917367:GWP917476 HGL917367:HGL917476 HQH917367:HQH917476 IAD917367:IAD917476 IJZ917367:IJZ917476 ITV917367:ITV917476 JDR917367:JDR917476 JNN917367:JNN917476 JXJ917367:JXJ917476 KHF917367:KHF917476 KRB917367:KRB917476 LAX917367:LAX917476 LKT917367:LKT917476 LUP917367:LUP917476 MEL917367:MEL917476 MOH917367:MOH917476 MYD917367:MYD917476 NHZ917367:NHZ917476 NRV917367:NRV917476 OBR917367:OBR917476 OLN917367:OLN917476 OVJ917367:OVJ917476 PFF917367:PFF917476 PPB917367:PPB917476 PYX917367:PYX917476 QIT917367:QIT917476 QSP917367:QSP917476 RCL917367:RCL917476 RMH917367:RMH917476 RWD917367:RWD917476 SFZ917367:SFZ917476 SPV917367:SPV917476 SZR917367:SZR917476 TJN917367:TJN917476 TTJ917367:TTJ917476 UDF917367:UDF917476 UNB917367:UNB917476 UWX917367:UWX917476 VGT917367:VGT917476 VQP917367:VQP917476 WAL917367:WAL917476 WKH917367:WKH917476 WUD917367:WUD917476 K982903:K983012 HR982903:HR983012 RN982903:RN983012 ABJ982903:ABJ983012 ALF982903:ALF983012 AVB982903:AVB983012 BEX982903:BEX983012 BOT982903:BOT983012 BYP982903:BYP983012 CIL982903:CIL983012 CSH982903:CSH983012 DCD982903:DCD983012 DLZ982903:DLZ983012 DVV982903:DVV983012 EFR982903:EFR983012 EPN982903:EPN983012 EZJ982903:EZJ983012 FJF982903:FJF983012 FTB982903:FTB983012 GCX982903:GCX983012 GMT982903:GMT983012 GWP982903:GWP983012 HGL982903:HGL983012 HQH982903:HQH983012 IAD982903:IAD983012 IJZ982903:IJZ983012 ITV982903:ITV983012 JDR982903:JDR983012 JNN982903:JNN983012 JXJ982903:JXJ983012 KHF982903:KHF983012 KRB982903:KRB983012 LAX982903:LAX983012 LKT982903:LKT983012 LUP982903:LUP983012 MEL982903:MEL983012 MOH982903:MOH983012 MYD982903:MYD983012 NHZ982903:NHZ983012 NRV982903:NRV983012 OBR982903:OBR983012 OLN982903:OLN983012 OVJ982903:OVJ983012 PFF982903:PFF983012 PPB982903:PPB983012 PYX982903:PYX983012 QIT982903:QIT983012 QSP982903:QSP983012 RCL982903:RCL983012 RMH982903:RMH983012 RWD982903:RWD983012 SFZ982903:SFZ983012 SPV982903:SPV983012 SZR982903:SZR983012 TJN982903:TJN983012 TTJ982903:TTJ983012 UDF982903:UDF983012 UNB982903:UNB983012 UWX982903:UWX983012 VGT982903:VGT983012 VQP982903:VQP983012 WAL982903:WAL983012 WKH982903:WKH983012 WUD982903:WUD983012 K1048439:K1048576 HR1048439:HR1048576 RN1048439:RN1048576 ABJ1048439:ABJ1048576 ALF1048439:ALF1048576 AVB1048439:AVB1048576 BEX1048439:BEX1048576 BOT1048439:BOT1048576 BYP1048439:BYP1048576 CIL1048439:CIL1048576 CSH1048439:CSH1048576 DCD1048439:DCD1048576 DLZ1048439:DLZ1048576 DVV1048439:DVV1048576 EFR1048439:EFR1048576 EPN1048439:EPN1048576 EZJ1048439:EZJ1048576 FJF1048439:FJF1048576 FTB1048439:FTB1048576 GCX1048439:GCX1048576 GMT1048439:GMT1048576 GWP1048439:GWP1048576 HGL1048439:HGL1048576 HQH1048439:HQH1048576 IAD1048439:IAD1048576 IJZ1048439:IJZ1048576 ITV1048439:ITV1048576 JDR1048439:JDR1048576 JNN1048439:JNN1048576 JXJ1048439:JXJ1048576 KHF1048439:KHF1048576 KRB1048439:KRB1048576 LAX1048439:LAX1048576 LKT1048439:LKT1048576 LUP1048439:LUP1048576 MEL1048439:MEL1048576 MOH1048439:MOH1048576 MYD1048439:MYD1048576 NHZ1048439:NHZ1048576 NRV1048439:NRV1048576 OBR1048439:OBR1048576 OLN1048439:OLN1048576 OVJ1048439:OVJ1048576 PFF1048439:PFF1048576 PPB1048439:PPB1048576 PYX1048439:PYX1048576 QIT1048439:QIT1048576 QSP1048439:QSP1048576 RCL1048439:RCL1048576 RMH1048439:RMH1048576 RWD1048439:RWD1048576 SFZ1048439:SFZ1048576 SPV1048439:SPV1048576 SZR1048439:SZR1048576 TJN1048439:TJN1048576 TTJ1048439:TTJ1048576 UDF1048439:UDF1048576 UNB1048439:UNB1048576 UWX1048439:UWX1048576 VGT1048439:VGT1048576 VQP1048439:VQP1048576 WAL1048439:WAL1048576 WKH1048439:WKH1048576 WUD1048439:WUD1048576" xr:uid="{88E1D17C-75CF-4C02-9F1A-C3F56C0EAD96}">
      <formula1>vf</formula1>
    </dataValidation>
  </dataValidations>
  <hyperlinks>
    <hyperlink ref="B8" r:id="rId1" xr:uid="{995FAEC5-853D-460C-A4EE-CD028E35E70C}"/>
  </hyperlinks>
  <pageMargins left="0.19685039370078741" right="0.27559055118110237" top="0.19685039370078741" bottom="0.3" header="0.19685039370078741" footer="0.2"/>
  <pageSetup scale="5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3]!agregarfilas">
                <anchor moveWithCells="1" sizeWithCells="1">
                  <from>
                    <xdr:col>1</xdr:col>
                    <xdr:colOff>276225</xdr:colOff>
                    <xdr:row>14</xdr:row>
                    <xdr:rowOff>276225</xdr:rowOff>
                  </from>
                  <to>
                    <xdr:col>1</xdr:col>
                    <xdr:colOff>1457325</xdr:colOff>
                    <xdr:row>16</xdr:row>
                    <xdr:rowOff>19050</xdr:rowOff>
                  </to>
                </anchor>
              </controlPr>
            </control>
          </mc:Choice>
        </mc:AlternateContent>
        <mc:AlternateContent xmlns:mc="http://schemas.openxmlformats.org/markup-compatibility/2006">
          <mc:Choice Requires="x14">
            <control shapeId="1026" r:id="rId6" name="Button 2">
              <controlPr defaultSize="0" print="0" autoFill="0" autoPict="0" macro="[3]!elimfilas">
                <anchor moveWithCells="1" sizeWithCells="1">
                  <from>
                    <xdr:col>1</xdr:col>
                    <xdr:colOff>1638300</xdr:colOff>
                    <xdr:row>14</xdr:row>
                    <xdr:rowOff>285750</xdr:rowOff>
                  </from>
                  <to>
                    <xdr:col>1</xdr:col>
                    <xdr:colOff>2838450</xdr:colOff>
                    <xdr:row>16</xdr:row>
                    <xdr:rowOff>9525</xdr:rowOff>
                  </to>
                </anchor>
              </controlPr>
            </control>
          </mc:Choice>
        </mc:AlternateContent>
        <mc:AlternateContent xmlns:mc="http://schemas.openxmlformats.org/markup-compatibility/2006">
          <mc:Choice Requires="x14">
            <control shapeId="1027" r:id="rId7" name="Button 3">
              <controlPr defaultSize="0" print="0" autoFill="0" autoPict="0" macro="[3]!agregarfilasNecAdi">
                <anchor moveWithCells="1" sizeWithCells="1">
                  <from>
                    <xdr:col>4</xdr:col>
                    <xdr:colOff>161925</xdr:colOff>
                    <xdr:row>14</xdr:row>
                    <xdr:rowOff>266700</xdr:rowOff>
                  </from>
                  <to>
                    <xdr:col>4</xdr:col>
                    <xdr:colOff>1219200</xdr:colOff>
                    <xdr:row>16</xdr:row>
                    <xdr:rowOff>0</xdr:rowOff>
                  </to>
                </anchor>
              </controlPr>
            </control>
          </mc:Choice>
        </mc:AlternateContent>
        <mc:AlternateContent xmlns:mc="http://schemas.openxmlformats.org/markup-compatibility/2006">
          <mc:Choice Requires="x14">
            <control shapeId="1028" r:id="rId8" name="Button 4">
              <controlPr defaultSize="0" print="0" autoFill="0" autoPict="0" macro="[3]!elimfilasNecAdi">
                <anchor moveWithCells="1" sizeWithCells="1">
                  <from>
                    <xdr:col>4</xdr:col>
                    <xdr:colOff>1400175</xdr:colOff>
                    <xdr:row>14</xdr:row>
                    <xdr:rowOff>266700</xdr:rowOff>
                  </from>
                  <to>
                    <xdr:col>5</xdr:col>
                    <xdr:colOff>1114425</xdr:colOff>
                    <xdr:row>15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2024 vs P financiero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 Giovanny Hernandez Baquero</dc:creator>
  <cp:keywords/>
  <dc:description/>
  <cp:lastModifiedBy>Jesus Miguel Florez Navarro</cp:lastModifiedBy>
  <cp:revision/>
  <dcterms:created xsi:type="dcterms:W3CDTF">2024-01-19T13:15:22Z</dcterms:created>
  <dcterms:modified xsi:type="dcterms:W3CDTF">2024-09-13T18:49:23Z</dcterms:modified>
  <cp:category/>
  <cp:contentStatus/>
</cp:coreProperties>
</file>