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pitalsaludesp-my.sharepoint.com/personal/profesional_planeacion4_capitalsalud_gov_co/Documents/Escritorio/"/>
    </mc:Choice>
  </mc:AlternateContent>
  <xr:revisionPtr revIDLastSave="21" documentId="8_{6DB2AB8B-6D34-4520-BB52-BDF2796B7F6D}" xr6:coauthVersionLast="47" xr6:coauthVersionMax="47" xr10:uidLastSave="{3CD215BF-2C14-4F09-AE5E-0200DB0DA1FE}"/>
  <bookViews>
    <workbookView xWindow="-120" yWindow="-120" windowWidth="20730" windowHeight="11160" xr2:uid="{CCA2887E-19EC-4BE9-8AC0-DB33B9BC8DDB}"/>
  </bookViews>
  <sheets>
    <sheet name="PAA 2025 " sheetId="52" r:id="rId1"/>
  </sheets>
  <externalReferences>
    <externalReference r:id="rId2"/>
    <externalReference r:id="rId3"/>
    <externalReference r:id="rId4"/>
  </externalReferences>
  <definedNames>
    <definedName name="_00_gestores_cmi">#REF!</definedName>
    <definedName name="_00_gestores_cmi2">#REF!</definedName>
    <definedName name="_xlnm._FilterDatabase" localSheetId="0" hidden="1">'PAA 2025 '!$A$19:$N$92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_xlnm.Print_Titles" localSheetId="0">#N/A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2" l="1"/>
  <c r="K92" i="52" l="1"/>
  <c r="K91" i="52" s="1"/>
  <c r="K90" i="52"/>
  <c r="K89" i="52" s="1"/>
  <c r="J88" i="52"/>
  <c r="K88" i="52" s="1"/>
  <c r="K87" i="52"/>
  <c r="K85" i="52"/>
  <c r="K84" i="52"/>
  <c r="K83" i="52"/>
  <c r="J82" i="52"/>
  <c r="K82" i="52" s="1"/>
  <c r="K80" i="52"/>
  <c r="K79" i="52" s="1"/>
  <c r="J78" i="52"/>
  <c r="K78" i="52" s="1"/>
  <c r="J77" i="52"/>
  <c r="K77" i="52" s="1"/>
  <c r="K76" i="52"/>
  <c r="J75" i="52"/>
  <c r="K75" i="52" s="1"/>
  <c r="K74" i="52"/>
  <c r="K73" i="52"/>
  <c r="J71" i="52"/>
  <c r="K71" i="52" s="1"/>
  <c r="K70" i="52"/>
  <c r="J70" i="52"/>
  <c r="K69" i="52"/>
  <c r="J68" i="52"/>
  <c r="K68" i="52" s="1"/>
  <c r="J67" i="52"/>
  <c r="K67" i="52" s="1"/>
  <c r="J65" i="52"/>
  <c r="K65" i="52" s="1"/>
  <c r="K64" i="52"/>
  <c r="K63" i="52"/>
  <c r="K62" i="52"/>
  <c r="K60" i="52"/>
  <c r="K59" i="52"/>
  <c r="J58" i="52"/>
  <c r="K58" i="52" s="1"/>
  <c r="J57" i="52"/>
  <c r="K57" i="52" s="1"/>
  <c r="K56" i="52"/>
  <c r="J55" i="52"/>
  <c r="K55" i="52" s="1"/>
  <c r="K54" i="52"/>
  <c r="J53" i="52"/>
  <c r="K53" i="52" s="1"/>
  <c r="K52" i="52"/>
  <c r="J51" i="52"/>
  <c r="K51" i="52" s="1"/>
  <c r="K50" i="52"/>
  <c r="K49" i="52"/>
  <c r="K48" i="52"/>
  <c r="J47" i="52"/>
  <c r="K47" i="52" s="1"/>
  <c r="K46" i="52"/>
  <c r="K45" i="52"/>
  <c r="J44" i="52"/>
  <c r="K44" i="52" s="1"/>
  <c r="J43" i="52"/>
  <c r="K43" i="52" s="1"/>
  <c r="J42" i="52"/>
  <c r="K42" i="52" s="1"/>
  <c r="K40" i="52"/>
  <c r="J39" i="52"/>
  <c r="K39" i="52" s="1"/>
  <c r="J38" i="52"/>
  <c r="K38" i="52" s="1"/>
  <c r="J37" i="52"/>
  <c r="K37" i="52" s="1"/>
  <c r="J35" i="52"/>
  <c r="K35" i="52" s="1"/>
  <c r="K34" i="52"/>
  <c r="K33" i="52"/>
  <c r="J32" i="52"/>
  <c r="K32" i="52" s="1"/>
  <c r="K31" i="52"/>
  <c r="K29" i="52"/>
  <c r="J29" i="52"/>
  <c r="K28" i="52"/>
  <c r="K27" i="52"/>
  <c r="K26" i="52"/>
  <c r="J25" i="52"/>
  <c r="K25" i="52" s="1"/>
  <c r="K24" i="52"/>
  <c r="K23" i="52"/>
  <c r="K86" i="52" l="1"/>
  <c r="K61" i="52"/>
  <c r="J20" i="52"/>
  <c r="K41" i="52"/>
  <c r="K36" i="52"/>
  <c r="K81" i="52"/>
  <c r="K66" i="52"/>
  <c r="K72" i="52"/>
  <c r="K30" i="52"/>
  <c r="K21" i="52"/>
  <c r="K20" i="52" s="1"/>
  <c r="K22" i="52"/>
  <c r="K94" i="52" l="1"/>
  <c r="C10" i="52" l="1"/>
</calcChain>
</file>

<file path=xl/sharedStrings.xml><?xml version="1.0" encoding="utf-8"?>
<sst xmlns="http://schemas.openxmlformats.org/spreadsheetml/2006/main" count="594" uniqueCount="177">
  <si>
    <t>Códigos UNSPSC</t>
  </si>
  <si>
    <t>Descripción SECOP</t>
  </si>
  <si>
    <t>Necesidad Capital Salud EPS</t>
  </si>
  <si>
    <t>Fecha estimada de inicio de proceso de selección (mes)</t>
  </si>
  <si>
    <t>Duración estimada del contrato (número de mes(es))</t>
  </si>
  <si>
    <t xml:space="preserve">Modalidad de selección </t>
  </si>
  <si>
    <t>¿Se requieren vigencias futuras?</t>
  </si>
  <si>
    <t>Estado de solicitud de vigencias futuras</t>
  </si>
  <si>
    <t>Datos de contacto del responsable</t>
  </si>
  <si>
    <t>1.Servicios Comerciales</t>
  </si>
  <si>
    <t>Enero</t>
  </si>
  <si>
    <t>Contratación Directa</t>
  </si>
  <si>
    <t>Recursos propios</t>
  </si>
  <si>
    <t>No</t>
  </si>
  <si>
    <t>N/A</t>
  </si>
  <si>
    <t xml:space="preserve">2.Servicios Profesionales, Asesorías </t>
  </si>
  <si>
    <t>Nuevo</t>
  </si>
  <si>
    <t>Febrero</t>
  </si>
  <si>
    <t>Orden de Compra</t>
  </si>
  <si>
    <t>Septiembre</t>
  </si>
  <si>
    <t>Servicios legales</t>
  </si>
  <si>
    <t>Servicios de Revisoría Fiscal</t>
  </si>
  <si>
    <t>Junio</t>
  </si>
  <si>
    <t>Julio</t>
  </si>
  <si>
    <t>Servicios profesionales para el apoyo Medico administrativo, administrativo y financiero de la Entidad (OPS)</t>
  </si>
  <si>
    <t xml:space="preserve">3.Seguros y Pólizas </t>
  </si>
  <si>
    <t>Servicios de Seguros y Pensiones</t>
  </si>
  <si>
    <t>Póliza Todo Riesgo, Responsabilidad Civil Extracontractual activos</t>
  </si>
  <si>
    <t>Póliza Responsabilidad Civil Directores y Administradores</t>
  </si>
  <si>
    <t xml:space="preserve">Invitación de Mayor Cuantía </t>
  </si>
  <si>
    <t>Póliza Enfermedades de Alto Costo</t>
  </si>
  <si>
    <t>Mesa de ayuda, servicios software asistenciales, administrativos y financieros, call center, Línea Ética Consultoría software</t>
  </si>
  <si>
    <t>Certificador de correo electrónico</t>
  </si>
  <si>
    <t>Remodelación, Reubicación o apertura de PAU Bogotá, Meta y Cundinamarca</t>
  </si>
  <si>
    <t xml:space="preserve">Servicios de mantenimiento y reparaciones de construcción </t>
  </si>
  <si>
    <t>Mantenimiento de sedes Administrativas, PAU y/o oficinas municipales (físico y mobiliario)</t>
  </si>
  <si>
    <t>Actividades deportivas, celebraciones, obsequios, recreativas y culturales conforme al plan anual de bienestar</t>
  </si>
  <si>
    <t>Seguridad y protección personal</t>
  </si>
  <si>
    <t>exámenes ocupacionales (trabajadores)</t>
  </si>
  <si>
    <t>Plan anual de Capacitaciones al personal competencias blandas</t>
  </si>
  <si>
    <t>Abril</t>
  </si>
  <si>
    <t xml:space="preserve">Seguridad y protección personal </t>
  </si>
  <si>
    <t xml:space="preserve">EPPS DE LOS AUXILIARES DE MANTENIMIENTO </t>
  </si>
  <si>
    <t>Batería Implementación de programa riesgo psicosocial</t>
  </si>
  <si>
    <t>Servicio de telefonía y datos móviles y suministro de celulares</t>
  </si>
  <si>
    <t>TOTAL</t>
  </si>
  <si>
    <t>Custodia 76 mil cajas X-300 (archivo )</t>
  </si>
  <si>
    <t>Servicios legales abogado, especialista</t>
  </si>
  <si>
    <t>Suministro de elementos de papelería, útiles y equipos menores de oficina papel, marcadores, lapiceros, ganchos, etc., incluyendo cajas X-300 correspondientes al proceso de Gestión Documental</t>
  </si>
  <si>
    <t>Transporte de Correo y Carga</t>
  </si>
  <si>
    <t>Servicio de Transporte de Carga</t>
  </si>
  <si>
    <t xml:space="preserve">Servicio de vigilancia y seguridad en todas las sedes y puntos de atención de la entidad </t>
  </si>
  <si>
    <t>Servicio de aseo y limpieza</t>
  </si>
  <si>
    <t xml:space="preserve"> Dotación trabajadores</t>
  </si>
  <si>
    <t>Valor total 
estimado Mes</t>
  </si>
  <si>
    <t>Centro de Datos Principal y Alterno</t>
  </si>
  <si>
    <t>Canales de Comunicación Principales Meta</t>
  </si>
  <si>
    <t>Canales de Comunicación Alternos</t>
  </si>
  <si>
    <t>Software de Antivirus</t>
  </si>
  <si>
    <t>Marzo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</si>
  <si>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</si>
  <si>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</si>
  <si>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</si>
  <si>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</si>
  <si>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</si>
  <si>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</si>
  <si>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</si>
  <si>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</si>
  <si>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Licenciamiento VeeamBackup</t>
  </si>
  <si>
    <t>Arrendamiento Trabajadores Digitales</t>
  </si>
  <si>
    <t>Octubre</t>
  </si>
  <si>
    <t>Agosto</t>
  </si>
  <si>
    <t>1.DJU</t>
  </si>
  <si>
    <t>2.DAF</t>
  </si>
  <si>
    <t>3.DTH</t>
  </si>
  <si>
    <t>4.DME</t>
  </si>
  <si>
    <t>5.DTE</t>
  </si>
  <si>
    <t>PLAN ANUAL DE ADQUISICIONES 2025</t>
  </si>
  <si>
    <t>Noviembre</t>
  </si>
  <si>
    <t xml:space="preserve">Invitación Privada </t>
  </si>
  <si>
    <t>4.Transporte de Correo y Carga</t>
  </si>
  <si>
    <t>Transporte de Gerencias y Directores</t>
  </si>
  <si>
    <t>Transporte de  personal por vales</t>
  </si>
  <si>
    <t>Arrendamiento Software Financiero</t>
  </si>
  <si>
    <t>Mayo</t>
  </si>
  <si>
    <t>Recarga y mantenimiento de Extintores</t>
  </si>
  <si>
    <t>Servicios Integrales De Salud</t>
  </si>
  <si>
    <t>Servicios de Gestión, Servicios Profesionales
de Empresa y Servicios Administrativos</t>
  </si>
  <si>
    <t>Servicios Basados en Ingeniería, Investigación
y Tecnología</t>
  </si>
  <si>
    <t>Servicios de contratación de personal</t>
  </si>
  <si>
    <t>Servicios de custodia y título</t>
  </si>
  <si>
    <t>Transporte de personal</t>
  </si>
  <si>
    <t>Servicio de licencias del software del computador</t>
  </si>
  <si>
    <t>Plataformas de mensajería por móvil</t>
  </si>
  <si>
    <t>Software de servidor de aplicaciones</t>
  </si>
  <si>
    <t>Servicios de alquiler o arrendamiento de
licencias de software de computador</t>
  </si>
  <si>
    <t>Software médico</t>
  </si>
  <si>
    <t>Servicios de alquiler o arrendamiento de hardware de computador</t>
  </si>
  <si>
    <t>Software de carga de almacenamiento de
medios</t>
  </si>
  <si>
    <t>Servicios de sistemas especializados de
comunicación</t>
  </si>
  <si>
    <t>Software de correo electrónico</t>
  </si>
  <si>
    <t>Servicios de mantenimiento de ascensores</t>
  </si>
  <si>
    <t>Servicios de mantenimiento y reparación de Instalaciones</t>
  </si>
  <si>
    <t>Servicio de arrendamiento de oficinas portátiles
o modulares</t>
  </si>
  <si>
    <t>Servicios de bienestar social</t>
  </si>
  <si>
    <t>Servicios de seguridad o salud ocupacional</t>
  </si>
  <si>
    <t>Capacitación administrativa</t>
  </si>
  <si>
    <t>Necesidades de dotación de personal técnico permanente</t>
  </si>
  <si>
    <t>Publicaciones Impresas, Publicaciones
Electrónicas y Accesorios</t>
  </si>
  <si>
    <t>Extintores</t>
  </si>
  <si>
    <t xml:space="preserve">Dotación brigadistas </t>
  </si>
  <si>
    <t>Servicios de alquiler o arrendamiento de licencias de software de computador</t>
  </si>
  <si>
    <t>Suministros de oficina</t>
  </si>
  <si>
    <t xml:space="preserve">servicio de vigilancia </t>
  </si>
  <si>
    <t>Arrendamiento Sedes Administrativa Soacha</t>
  </si>
  <si>
    <t>Arrendamiento Sedes Administrativa Meta</t>
  </si>
  <si>
    <t>Servicio de aseo,  limpieza y servicios especiales , las sedes y puntos de atención conforme al uso de estas.</t>
  </si>
  <si>
    <t>ITMS</t>
  </si>
  <si>
    <t>Auditoria -Certificación ISO 9001 - 2015</t>
  </si>
  <si>
    <t>Afiliación al ICONTEC</t>
  </si>
  <si>
    <t>Vigilancia  de procesos judiciales(lupa jurídica)</t>
  </si>
  <si>
    <t xml:space="preserve">Arrendamiento Sedes Puntos de Atención al Usuario Bogotá( 7 sedes) </t>
  </si>
  <si>
    <t xml:space="preserve">Arrendamiento Sedes Puntos de Atención al Usuario Meta (29 sedes) </t>
  </si>
  <si>
    <t>Servicio de correspondencia bajo las diferentes modalidades a nivel nacional  (mensajería)</t>
  </si>
  <si>
    <t>Mantenimiento de ascensor de meta y Kennedy</t>
  </si>
  <si>
    <t>Plataforma web pruebas psicotécnicas</t>
  </si>
  <si>
    <t>Membresía paquete básico el empleo.com</t>
  </si>
  <si>
    <t>Mensajería de Texto</t>
  </si>
  <si>
    <t>Arrendamiento Sedes Administrativa Bogotá( 2 sedes cra 69)-Calle 73</t>
  </si>
  <si>
    <t>Póliza Colectiva de Vida</t>
  </si>
  <si>
    <t>Teléfonos móviles</t>
  </si>
  <si>
    <t>Adición y prorroga</t>
  </si>
  <si>
    <t>Servicios de mantenimiento y reparaciones de construcciones e instalaciones</t>
  </si>
  <si>
    <t>Fuente 
de los recursos</t>
  </si>
  <si>
    <t xml:space="preserve">Valor estimado en la vigencia
2025 </t>
  </si>
  <si>
    <t>A. INFORMACIÓN GENERAL DE LA ENTIDAD</t>
  </si>
  <si>
    <t>Nombre</t>
  </si>
  <si>
    <t>Dirección</t>
  </si>
  <si>
    <t>Teléfono</t>
  </si>
  <si>
    <t>Página web</t>
  </si>
  <si>
    <t>Misión y visión</t>
  </si>
  <si>
    <t>Perspectiva estratégica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</si>
  <si>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</si>
  <si>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</si>
  <si>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Límite de contratación menor cuantía</t>
  </si>
  <si>
    <t>Límite de contratación mínima cuantía</t>
  </si>
  <si>
    <t>Fecha de última actualización del PAA</t>
  </si>
  <si>
    <t>Cantidad de filas aquisiciones planeadas:</t>
  </si>
  <si>
    <t>Cantidad de filas necesidades adicionales:</t>
  </si>
  <si>
    <t>6.DEP</t>
  </si>
  <si>
    <t>Tipo Contrato</t>
  </si>
  <si>
    <t>5.Tecnológicos</t>
  </si>
  <si>
    <t>6.Mantenimiento infraestructura</t>
  </si>
  <si>
    <t>7.Adquisición y arriendo de Muebles y Enseres</t>
  </si>
  <si>
    <t>8.Bienestar social</t>
  </si>
  <si>
    <t>9.Publicidad e impresiones</t>
  </si>
  <si>
    <t>10.EPP Y Dotación, SST</t>
  </si>
  <si>
    <t>11.Elementos de Oficina</t>
  </si>
  <si>
    <t>12,Seguridad y Monitoreo</t>
  </si>
  <si>
    <t>Capital Salud EPS-S SAS - Marcela Brun Vergara</t>
  </si>
  <si>
    <t>Cra 69 No 47-34</t>
  </si>
  <si>
    <t>https://www.capitalsalud.gov.co/3-1-plan-anual-de-adquisiciones/</t>
  </si>
  <si>
    <t>Misión: Brindar  la mejor experiencia en salud y bienestar a nuestro s asegurados.
Visión: Para el 2028 seremos refrentes en ofrecer experiencias excepcionales en salud, trabajando para que nuestros asegurados disfruten de atención integral, accesible y centrada en sus necesidades</t>
  </si>
  <si>
    <t>Póliza Exequial</t>
  </si>
  <si>
    <t>Canales de Comunicación Principales-Telefonía</t>
  </si>
  <si>
    <t>Compra de Planta Eléctrica</t>
  </si>
  <si>
    <t>gerenciageneral@capitalsalud.gov.co</t>
  </si>
  <si>
    <t>Igual a 8 SMMLV</t>
  </si>
  <si>
    <t>+Sostenibilidad</t>
  </si>
  <si>
    <t>Valor total del PAA ($)</t>
  </si>
  <si>
    <t>31 de enero del 2025</t>
  </si>
  <si>
    <t xml:space="preserve">El principal objetivo del Plan Anual de Adquisiciones es permitir que la entidad 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</si>
  <si>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cifras en ($)</t>
  </si>
  <si>
    <t>13.Aseo y Desinfección</t>
  </si>
  <si>
    <t>DJU,DAF,DCM,DOP,DAU,
OGR,GG</t>
  </si>
  <si>
    <t xml:space="preserve">Gastos de publicidad ,impresión de formas y publicaciones de ley, informativas y educativas.  </t>
  </si>
  <si>
    <t>Contratación de servicios integrales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</si>
</sst>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mmmm"/>
    <numFmt numFmtId="169" formatCode="_-&quot;$&quot;\ * #,##0_-;\-&quot;$&quot;\ * #,##0_-;_-&quot;$&quot;\ * &quot;-&quot;??_-;_-@_-"/>
    <numFmt numFmtId="170" formatCode="[$$-240A]\ #,##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Calibri"/>
      <family val="2"/>
    </font>
    <font>
      <b/>
      <sz val="1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 Narrow"/>
      <family val="2"/>
    </font>
    <font>
      <sz val="11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11" fillId="3" borderId="0" xfId="4" applyFont="1" applyFill="1"/>
    <xf numFmtId="1" fontId="1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4" fontId="13" fillId="0" borderId="0" xfId="2" applyFont="1" applyAlignment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vertical="center" wrapText="1"/>
    </xf>
    <xf numFmtId="167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67" fontId="14" fillId="0" borderId="1" xfId="0" applyNumberFormat="1" applyFont="1" applyBorder="1" applyAlignment="1" applyProtection="1">
      <alignment vertical="center" wrapText="1"/>
      <protection locked="0"/>
    </xf>
    <xf numFmtId="167" fontId="13" fillId="0" borderId="1" xfId="0" applyNumberFormat="1" applyFont="1" applyBorder="1" applyAlignment="1" applyProtection="1">
      <alignment vertical="center" wrapText="1"/>
      <protection locked="0"/>
    </xf>
    <xf numFmtId="167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3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167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167" fontId="14" fillId="0" borderId="0" xfId="0" applyNumberFormat="1" applyFont="1" applyAlignment="1" applyProtection="1">
      <alignment vertical="center" wrapText="1"/>
      <protection locked="0"/>
    </xf>
    <xf numFmtId="167" fontId="13" fillId="0" borderId="0" xfId="0" applyNumberFormat="1" applyFont="1" applyAlignment="1" applyProtection="1">
      <alignment vertical="center" wrapText="1"/>
      <protection locked="0"/>
    </xf>
    <xf numFmtId="167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165" fontId="0" fillId="5" borderId="1" xfId="0" applyNumberFormat="1" applyFill="1" applyBorder="1" applyAlignment="1" applyProtection="1">
      <alignment horizontal="left" vertical="center" wrapText="1"/>
      <protection locked="0"/>
    </xf>
    <xf numFmtId="169" fontId="13" fillId="0" borderId="0" xfId="0" applyNumberFormat="1" applyFont="1" applyAlignment="1">
      <alignment vertical="center"/>
    </xf>
    <xf numFmtId="170" fontId="12" fillId="0" borderId="0" xfId="2" applyNumberFormat="1" applyFont="1" applyAlignment="1">
      <alignment vertical="center" wrapText="1"/>
    </xf>
    <xf numFmtId="170" fontId="12" fillId="0" borderId="0" xfId="0" applyNumberFormat="1" applyFont="1" applyAlignment="1">
      <alignment vertical="center"/>
    </xf>
    <xf numFmtId="170" fontId="13" fillId="0" borderId="0" xfId="2" applyNumberFormat="1" applyFont="1" applyAlignment="1">
      <alignment vertical="center" wrapText="1"/>
    </xf>
    <xf numFmtId="170" fontId="13" fillId="0" borderId="0" xfId="0" applyNumberFormat="1" applyFont="1" applyAlignment="1">
      <alignment vertical="center" wrapText="1"/>
    </xf>
    <xf numFmtId="170" fontId="8" fillId="4" borderId="1" xfId="2" applyNumberFormat="1" applyFont="1" applyFill="1" applyBorder="1" applyAlignment="1" applyProtection="1">
      <alignment horizontal="center" vertical="center" wrapText="1"/>
    </xf>
    <xf numFmtId="170" fontId="8" fillId="4" borderId="1" xfId="1" applyNumberFormat="1" applyFont="1" applyFill="1" applyBorder="1" applyAlignment="1" applyProtection="1">
      <alignment horizontal="center" vertical="center" wrapText="1"/>
    </xf>
    <xf numFmtId="170" fontId="9" fillId="6" borderId="1" xfId="7" applyNumberFormat="1" applyFont="1" applyFill="1" applyBorder="1" applyAlignment="1" applyProtection="1">
      <alignment horizontal="center" vertical="center" wrapText="1"/>
    </xf>
    <xf numFmtId="170" fontId="7" fillId="0" borderId="1" xfId="7" applyNumberFormat="1" applyFont="1" applyFill="1" applyBorder="1" applyAlignment="1">
      <alignment vertical="center" wrapText="1"/>
    </xf>
    <xf numFmtId="170" fontId="7" fillId="0" borderId="1" xfId="7" applyNumberFormat="1" applyFont="1" applyFill="1" applyBorder="1" applyAlignment="1">
      <alignment vertical="center"/>
    </xf>
    <xf numFmtId="170" fontId="7" fillId="0" borderId="1" xfId="2" applyNumberFormat="1" applyFont="1" applyFill="1" applyBorder="1" applyAlignment="1">
      <alignment vertical="center" wrapText="1"/>
    </xf>
    <xf numFmtId="170" fontId="7" fillId="0" borderId="1" xfId="3" applyNumberFormat="1" applyFont="1" applyFill="1" applyBorder="1" applyAlignment="1">
      <alignment vertical="center"/>
    </xf>
    <xf numFmtId="170" fontId="9" fillId="6" borderId="1" xfId="1" applyNumberFormat="1" applyFont="1" applyFill="1" applyBorder="1" applyAlignment="1" applyProtection="1">
      <alignment horizontal="center" vertical="center" wrapText="1"/>
    </xf>
    <xf numFmtId="170" fontId="7" fillId="0" borderId="0" xfId="2" applyNumberFormat="1" applyFont="1" applyFill="1" applyBorder="1" applyAlignment="1">
      <alignment vertical="center" wrapText="1"/>
    </xf>
    <xf numFmtId="170" fontId="7" fillId="0" borderId="0" xfId="3" applyNumberFormat="1" applyFont="1" applyFill="1" applyBorder="1" applyAlignment="1">
      <alignment vertical="center"/>
    </xf>
    <xf numFmtId="170" fontId="12" fillId="0" borderId="1" xfId="0" applyNumberFormat="1" applyFont="1" applyBorder="1" applyAlignment="1">
      <alignment vertical="center" wrapText="1"/>
    </xf>
    <xf numFmtId="170" fontId="12" fillId="0" borderId="1" xfId="2" applyNumberFormat="1" applyFont="1" applyFill="1" applyBorder="1" applyAlignment="1">
      <alignment vertical="center" wrapText="1"/>
    </xf>
    <xf numFmtId="170" fontId="13" fillId="0" borderId="0" xfId="0" applyNumberFormat="1" applyFont="1" applyAlignment="1">
      <alignment vertical="center"/>
    </xf>
    <xf numFmtId="0" fontId="9" fillId="6" borderId="2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2" fillId="6" borderId="2" xfId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6" borderId="3" xfId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8">
    <cellStyle name="Énfasis1" xfId="1" builtinId="29"/>
    <cellStyle name="Millares 2" xfId="2" xr:uid="{4515F76B-343C-4566-84C4-DAF026E9635C}"/>
    <cellStyle name="Moneda" xfId="7" builtinId="4"/>
    <cellStyle name="Moneda 2" xfId="3" xr:uid="{7ABE979A-7FF2-4E43-854C-EBF87CF5E3DA}"/>
    <cellStyle name="Normal" xfId="0" builtinId="0"/>
    <cellStyle name="Normal 2" xfId="4" xr:uid="{A2B920C7-54DA-4437-BAA2-AAAC308E34A7}"/>
    <cellStyle name="Normal 3" xfId="6" xr:uid="{697A1610-2F84-4783-AA54-E530C472AA4B}"/>
    <cellStyle name="Normal 3 2" xfId="5" xr:uid="{481C32FE-D99A-4A4E-91BE-CC87C147F001}"/>
  </cellStyles>
  <dxfs count="0"/>
  <tableStyles count="0" defaultTableStyle="TableStyleMedium2" defaultPivotStyle="PivotStyleLight16"/>
  <colors>
    <mruColors>
      <color rgb="FFDAE9F8"/>
      <color rgb="FFDAF2D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14</xdr:row>
          <xdr:rowOff>276225</xdr:rowOff>
        </xdr:from>
        <xdr:to>
          <xdr:col>2</xdr:col>
          <xdr:colOff>1457325</xdr:colOff>
          <xdr:row>16</xdr:row>
          <xdr:rowOff>19050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Aptos Narrow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1638300</xdr:colOff>
          <xdr:row>14</xdr:row>
          <xdr:rowOff>285750</xdr:rowOff>
        </xdr:from>
        <xdr:to>
          <xdr:col>2</xdr:col>
          <xdr:colOff>2838450</xdr:colOff>
          <xdr:row>16</xdr:row>
          <xdr:rowOff>9525</xdr:rowOff>
        </xdr:to>
        <xdr:sp macro="" textlink="">
          <xdr:nvSpPr>
            <xdr:cNvPr id="23554" name="Button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Aptos Narrow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14</xdr:row>
          <xdr:rowOff>266700</xdr:rowOff>
        </xdr:from>
        <xdr:to>
          <xdr:col>4</xdr:col>
          <xdr:colOff>1219200</xdr:colOff>
          <xdr:row>16</xdr:row>
          <xdr:rowOff>0</xdr:rowOff>
        </xdr:to>
        <xdr:sp macro="" textlink="">
          <xdr:nvSpPr>
            <xdr:cNvPr id="23555" name="Button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Aptos Narrow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1400175</xdr:colOff>
          <xdr:row>14</xdr:row>
          <xdr:rowOff>266700</xdr:rowOff>
        </xdr:from>
        <xdr:to>
          <xdr:col>5</xdr:col>
          <xdr:colOff>1114425</xdr:colOff>
          <xdr:row>15</xdr:row>
          <xdr:rowOff>333375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Aptos Narrow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ogamboa\AppData\Local\Microsoft\Windows\Temporary%20Internet%20Files\Content.Outlook\QQQZUMFC\Documents%20and%20Settings\Ogamboa\Configuraci&#243;n%20local\Archivos%20temporales%20de%20Internet\Content.Outlook\MVQ520PW\Poblacion.xls?56E94CFB" TargetMode="External"/><Relationship Id="rId1" Type="http://schemas.openxmlformats.org/officeDocument/2006/relationships/externalLinkPath" Target="file:///\\56E94CFB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np\Downloads\formatopaav2-07-01-2021_0%20(1).xls" TargetMode="External"/><Relationship Id="rId1" Type="http://schemas.openxmlformats.org/officeDocument/2006/relationships/externalLinkPath" Target="file:///C:\Users\marianp\Downloads\formatopaav2-07-01-2021_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"/>
      <sheetName val="EJEMPLO"/>
      <sheetName val="archivo de datos"/>
      <sheetName val="formatopaav2-07-01-2021_0 (1)"/>
    </sheetNames>
    <definedNames>
      <definedName name="agregarfilas"/>
      <definedName name="agregarfilasNecAdi"/>
      <definedName name="elimfilas"/>
      <definedName name="elimfilasNecAdi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B530-62A3-4546-9AD2-D14242BD49EA}">
  <dimension ref="A1:T95"/>
  <sheetViews>
    <sheetView showGridLines="0" tabSelected="1" zoomScale="95" zoomScaleNormal="95" workbookViewId="0">
      <selection activeCell="C10" sqref="C10"/>
    </sheetView>
  </sheetViews>
  <sheetFormatPr baseColWidth="10" defaultColWidth="10.42578125" defaultRowHeight="63" customHeight="1" x14ac:dyDescent="0.25"/>
  <cols>
    <col min="1" max="1" width="10.42578125" style="15"/>
    <col min="2" max="2" width="32" style="15" customWidth="1"/>
    <col min="3" max="3" width="69.7109375" style="15" customWidth="1"/>
    <col min="4" max="4" width="31.42578125" style="15" customWidth="1"/>
    <col min="5" max="5" width="17.28515625" style="37" customWidth="1"/>
    <col min="6" max="6" width="12.85546875" style="32" customWidth="1"/>
    <col min="7" max="7" width="16" style="18" customWidth="1"/>
    <col min="8" max="8" width="16" style="17" customWidth="1"/>
    <col min="9" max="9" width="19.5703125" style="17" customWidth="1"/>
    <col min="10" max="10" width="25.28515625" style="56" customWidth="1"/>
    <col min="11" max="11" width="25.140625" style="70" customWidth="1"/>
    <col min="12" max="13" width="10.42578125" style="32" customWidth="1"/>
    <col min="14" max="14" width="21.28515625" style="14" customWidth="1"/>
    <col min="15" max="16384" width="10.42578125" style="15"/>
  </cols>
  <sheetData>
    <row r="1" spans="1:13" ht="20.25" customHeight="1" x14ac:dyDescent="0.25">
      <c r="A1" s="3"/>
      <c r="B1" s="1" t="s">
        <v>77</v>
      </c>
      <c r="C1" s="3"/>
      <c r="D1" s="3"/>
      <c r="E1" s="3"/>
      <c r="F1" s="3"/>
      <c r="G1" s="3"/>
      <c r="H1" s="3"/>
      <c r="I1" s="3"/>
      <c r="J1" s="54"/>
      <c r="K1" s="55"/>
      <c r="L1" s="14"/>
      <c r="M1" s="14"/>
    </row>
    <row r="2" spans="1:13" ht="20.25" customHeight="1" x14ac:dyDescent="0.25">
      <c r="A2" s="3"/>
      <c r="B2" s="1" t="s">
        <v>135</v>
      </c>
      <c r="C2" s="3"/>
      <c r="D2" s="3"/>
      <c r="E2" s="3"/>
      <c r="F2" s="3"/>
      <c r="G2" s="3"/>
      <c r="H2" s="3"/>
      <c r="I2" s="3"/>
      <c r="J2" s="54"/>
      <c r="K2" s="55"/>
      <c r="L2" s="14"/>
      <c r="M2" s="14"/>
    </row>
    <row r="3" spans="1:13" ht="28.5" customHeight="1" x14ac:dyDescent="0.25">
      <c r="A3" s="3"/>
      <c r="B3" s="48" t="s">
        <v>136</v>
      </c>
      <c r="C3" s="49" t="s">
        <v>159</v>
      </c>
      <c r="D3" s="3"/>
      <c r="E3" s="3"/>
      <c r="F3" s="77" t="s">
        <v>171</v>
      </c>
      <c r="G3" s="78"/>
      <c r="H3" s="78"/>
      <c r="I3" s="79"/>
      <c r="J3" s="54"/>
      <c r="K3" s="55"/>
      <c r="L3" s="14"/>
      <c r="M3" s="14"/>
    </row>
    <row r="4" spans="1:13" ht="28.5" customHeight="1" x14ac:dyDescent="0.25">
      <c r="A4" s="3"/>
      <c r="B4" s="48" t="s">
        <v>137</v>
      </c>
      <c r="C4" s="49" t="s">
        <v>160</v>
      </c>
      <c r="D4" s="3"/>
      <c r="E4" s="3"/>
      <c r="F4" s="80"/>
      <c r="G4" s="81"/>
      <c r="H4" s="81"/>
      <c r="I4" s="82"/>
      <c r="J4" s="54"/>
      <c r="K4" s="55"/>
      <c r="L4" s="14"/>
      <c r="M4" s="14"/>
    </row>
    <row r="5" spans="1:13" ht="28.5" customHeight="1" x14ac:dyDescent="0.25">
      <c r="A5" s="3"/>
      <c r="B5" s="48" t="s">
        <v>138</v>
      </c>
      <c r="C5" s="49">
        <v>7427257</v>
      </c>
      <c r="D5" s="3"/>
      <c r="E5" s="3"/>
      <c r="F5" s="80"/>
      <c r="G5" s="81"/>
      <c r="H5" s="81"/>
      <c r="I5" s="82"/>
      <c r="J5" s="54"/>
      <c r="K5" s="55"/>
      <c r="L5" s="14"/>
      <c r="M5" s="14"/>
    </row>
    <row r="6" spans="1:13" ht="28.5" customHeight="1" x14ac:dyDescent="0.25">
      <c r="A6" s="3"/>
      <c r="B6" s="48" t="s">
        <v>139</v>
      </c>
      <c r="C6" s="51" t="s">
        <v>161</v>
      </c>
      <c r="D6" s="3"/>
      <c r="E6" s="3"/>
      <c r="F6" s="80"/>
      <c r="G6" s="81"/>
      <c r="H6" s="81"/>
      <c r="I6" s="82"/>
      <c r="J6" s="54"/>
      <c r="K6" s="55"/>
      <c r="L6" s="14"/>
      <c r="M6" s="14"/>
    </row>
    <row r="7" spans="1:13" ht="63.75" customHeight="1" x14ac:dyDescent="0.25">
      <c r="A7" s="3"/>
      <c r="B7" s="48" t="s">
        <v>140</v>
      </c>
      <c r="C7" s="50" t="s">
        <v>162</v>
      </c>
      <c r="D7" s="47"/>
      <c r="E7" s="47"/>
      <c r="F7" s="83"/>
      <c r="G7" s="84"/>
      <c r="H7" s="84"/>
      <c r="I7" s="85"/>
      <c r="J7" s="54"/>
      <c r="K7" s="55"/>
      <c r="L7" s="14"/>
      <c r="M7" s="14"/>
    </row>
    <row r="8" spans="1:13" ht="28.5" customHeight="1" x14ac:dyDescent="0.25">
      <c r="A8" s="3"/>
      <c r="B8" s="48" t="s">
        <v>141</v>
      </c>
      <c r="C8" s="51" t="s">
        <v>168</v>
      </c>
      <c r="D8" s="3"/>
      <c r="E8" s="3"/>
      <c r="F8" s="3"/>
      <c r="G8" s="3"/>
      <c r="H8" s="3"/>
      <c r="I8" s="3"/>
      <c r="J8" s="54"/>
      <c r="K8" s="55"/>
      <c r="L8" s="14"/>
      <c r="M8" s="14"/>
    </row>
    <row r="9" spans="1:13" ht="28.5" customHeight="1" x14ac:dyDescent="0.25">
      <c r="A9" s="3"/>
      <c r="B9" s="48" t="s">
        <v>142</v>
      </c>
      <c r="C9" s="51" t="s">
        <v>166</v>
      </c>
      <c r="D9" s="3"/>
      <c r="E9" s="3"/>
      <c r="F9" s="77" t="s">
        <v>143</v>
      </c>
      <c r="G9" s="78"/>
      <c r="H9" s="78"/>
      <c r="I9" s="79"/>
      <c r="J9" s="54"/>
      <c r="K9" s="55"/>
      <c r="L9" s="14"/>
      <c r="M9" s="14"/>
    </row>
    <row r="10" spans="1:13" ht="28.5" customHeight="1" x14ac:dyDescent="0.25">
      <c r="A10" s="3"/>
      <c r="B10" s="48" t="s">
        <v>169</v>
      </c>
      <c r="C10" s="52">
        <f>+K94</f>
        <v>1797012229960.168</v>
      </c>
      <c r="D10" s="3"/>
      <c r="E10" s="3"/>
      <c r="F10" s="80"/>
      <c r="G10" s="81"/>
      <c r="H10" s="81"/>
      <c r="I10" s="82"/>
      <c r="J10" s="54"/>
      <c r="K10" s="55"/>
      <c r="L10" s="14"/>
      <c r="M10" s="14"/>
    </row>
    <row r="11" spans="1:13" ht="28.5" customHeight="1" x14ac:dyDescent="0.25">
      <c r="A11" s="3"/>
      <c r="B11" s="48" t="s">
        <v>144</v>
      </c>
      <c r="C11" s="49"/>
      <c r="D11" s="3"/>
      <c r="E11" s="3"/>
      <c r="F11" s="80"/>
      <c r="G11" s="81"/>
      <c r="H11" s="81"/>
      <c r="I11" s="82"/>
      <c r="J11" s="54"/>
      <c r="K11" s="55"/>
      <c r="L11" s="14"/>
      <c r="M11" s="14"/>
    </row>
    <row r="12" spans="1:13" ht="28.5" customHeight="1" x14ac:dyDescent="0.25">
      <c r="A12" s="3"/>
      <c r="B12" s="48" t="s">
        <v>145</v>
      </c>
      <c r="C12" s="49" t="s">
        <v>167</v>
      </c>
      <c r="D12" s="3"/>
      <c r="E12" s="3"/>
      <c r="F12" s="80"/>
      <c r="G12" s="81"/>
      <c r="H12" s="81"/>
      <c r="I12" s="82"/>
      <c r="J12" s="54"/>
      <c r="K12" s="55"/>
      <c r="L12" s="14"/>
      <c r="M12" s="14"/>
    </row>
    <row r="13" spans="1:13" ht="28.5" customHeight="1" x14ac:dyDescent="0.25">
      <c r="A13" s="3"/>
      <c r="B13" s="48" t="s">
        <v>146</v>
      </c>
      <c r="C13" s="49" t="s">
        <v>170</v>
      </c>
      <c r="D13" s="3"/>
      <c r="E13" s="3"/>
      <c r="F13" s="83"/>
      <c r="G13" s="84"/>
      <c r="H13" s="84"/>
      <c r="I13" s="85"/>
      <c r="J13" s="54"/>
      <c r="K13" s="55"/>
      <c r="L13" s="14"/>
      <c r="M13" s="14"/>
    </row>
    <row r="14" spans="1:13" ht="20.25" customHeight="1" x14ac:dyDescent="0.25">
      <c r="A14" s="3"/>
      <c r="B14" s="3" t="s">
        <v>172</v>
      </c>
      <c r="C14" s="5"/>
      <c r="D14" s="3"/>
      <c r="E14" s="3"/>
      <c r="F14" s="4"/>
      <c r="G14" s="4"/>
      <c r="H14" s="4"/>
      <c r="I14" s="4"/>
      <c r="J14" s="54"/>
      <c r="K14" s="55"/>
      <c r="L14" s="14"/>
      <c r="M14" s="14"/>
    </row>
    <row r="15" spans="1:13" ht="20.25" customHeight="1" x14ac:dyDescent="0.25">
      <c r="A15" s="3"/>
      <c r="B15" s="5" t="s">
        <v>147</v>
      </c>
      <c r="C15" s="3"/>
      <c r="D15" s="5" t="s">
        <v>148</v>
      </c>
      <c r="E15" s="3"/>
      <c r="F15" s="3"/>
      <c r="G15" s="3"/>
      <c r="H15" s="3"/>
      <c r="I15" s="3"/>
      <c r="J15" s="54"/>
      <c r="K15" s="55"/>
      <c r="L15" s="14"/>
      <c r="M15" s="14"/>
    </row>
    <row r="16" spans="1:13" ht="20.25" customHeight="1" x14ac:dyDescent="0.25">
      <c r="A16" s="3"/>
      <c r="B16" s="6"/>
      <c r="C16" s="3"/>
      <c r="D16" s="6"/>
      <c r="E16" s="3"/>
      <c r="F16" s="3"/>
      <c r="G16" s="3"/>
      <c r="H16" s="3"/>
      <c r="I16" s="3"/>
      <c r="J16" s="54">
        <v>1766754969612</v>
      </c>
      <c r="K16" s="55"/>
      <c r="L16" s="14"/>
      <c r="M16" s="14"/>
    </row>
    <row r="17" spans="1:14" ht="20.25" customHeight="1" x14ac:dyDescent="0.25">
      <c r="B17" s="7"/>
      <c r="C17" s="8"/>
      <c r="D17" s="9"/>
      <c r="E17" s="10"/>
      <c r="F17" s="11"/>
      <c r="G17" s="12"/>
      <c r="H17" s="13"/>
      <c r="I17" s="13"/>
      <c r="J17" s="54"/>
      <c r="K17" s="55"/>
      <c r="L17" s="14"/>
      <c r="M17" s="14"/>
    </row>
    <row r="18" spans="1:14" ht="12" customHeight="1" x14ac:dyDescent="0.25">
      <c r="B18" s="8"/>
      <c r="C18" s="16"/>
      <c r="D18" s="16"/>
      <c r="E18" s="17"/>
      <c r="F18" s="14"/>
      <c r="K18" s="57"/>
      <c r="L18" s="14"/>
      <c r="M18" s="14"/>
      <c r="N18" s="19"/>
    </row>
    <row r="19" spans="1:14" s="21" customFormat="1" ht="63" customHeight="1" x14ac:dyDescent="0.25">
      <c r="A19" s="20" t="s">
        <v>117</v>
      </c>
      <c r="B19" s="20" t="s">
        <v>0</v>
      </c>
      <c r="C19" s="20" t="s">
        <v>1</v>
      </c>
      <c r="D19" s="20" t="s">
        <v>2</v>
      </c>
      <c r="E19" s="20" t="s">
        <v>3</v>
      </c>
      <c r="F19" s="20" t="s">
        <v>4</v>
      </c>
      <c r="G19" s="20" t="s">
        <v>5</v>
      </c>
      <c r="H19" s="20" t="s">
        <v>150</v>
      </c>
      <c r="I19" s="20" t="s">
        <v>133</v>
      </c>
      <c r="J19" s="58" t="s">
        <v>54</v>
      </c>
      <c r="K19" s="59" t="s">
        <v>134</v>
      </c>
      <c r="L19" s="20" t="s">
        <v>6</v>
      </c>
      <c r="M19" s="20" t="s">
        <v>7</v>
      </c>
      <c r="N19" s="20" t="s">
        <v>8</v>
      </c>
    </row>
    <row r="20" spans="1:14" s="2" customFormat="1" ht="27.75" customHeight="1" x14ac:dyDescent="0.25">
      <c r="A20" s="71" t="s">
        <v>9</v>
      </c>
      <c r="B20" s="72"/>
      <c r="C20" s="72"/>
      <c r="D20" s="72"/>
      <c r="E20" s="72"/>
      <c r="F20" s="72"/>
      <c r="G20" s="72"/>
      <c r="H20" s="72"/>
      <c r="I20" s="72"/>
      <c r="J20" s="60">
        <f>+SUM(J21:J21)</f>
        <v>147229580801</v>
      </c>
      <c r="K20" s="60">
        <f>+SUM(K21:K21)</f>
        <v>1766754969612</v>
      </c>
      <c r="L20" s="74"/>
      <c r="M20" s="75"/>
      <c r="N20" s="76"/>
    </row>
    <row r="21" spans="1:14" s="32" customFormat="1" ht="39.950000000000003" customHeight="1" x14ac:dyDescent="0.25">
      <c r="A21" s="22">
        <v>1</v>
      </c>
      <c r="B21" s="23">
        <v>85100000</v>
      </c>
      <c r="C21" s="24" t="s">
        <v>86</v>
      </c>
      <c r="D21" s="24" t="s">
        <v>176</v>
      </c>
      <c r="E21" s="25" t="s">
        <v>10</v>
      </c>
      <c r="F21" s="26">
        <v>12</v>
      </c>
      <c r="G21" s="27" t="s">
        <v>11</v>
      </c>
      <c r="H21" s="28" t="s">
        <v>131</v>
      </c>
      <c r="I21" s="29" t="s">
        <v>12</v>
      </c>
      <c r="J21" s="61">
        <f>1766754969612/12</f>
        <v>147229580801</v>
      </c>
      <c r="K21" s="62">
        <f t="shared" ref="K21" si="0">+J21*F21</f>
        <v>1766754969612</v>
      </c>
      <c r="L21" s="30" t="s">
        <v>13</v>
      </c>
      <c r="M21" s="30" t="s">
        <v>14</v>
      </c>
      <c r="N21" s="31" t="s">
        <v>75</v>
      </c>
    </row>
    <row r="22" spans="1:14" s="32" customFormat="1" ht="39.950000000000003" customHeight="1" x14ac:dyDescent="0.25">
      <c r="A22" s="71" t="s">
        <v>15</v>
      </c>
      <c r="B22" s="72"/>
      <c r="C22" s="72"/>
      <c r="D22" s="72"/>
      <c r="E22" s="72"/>
      <c r="F22" s="72"/>
      <c r="G22" s="72"/>
      <c r="H22" s="72"/>
      <c r="I22" s="72"/>
      <c r="J22" s="73"/>
      <c r="K22" s="60">
        <f>+SUM(K23:K29)</f>
        <v>4525483423.6000004</v>
      </c>
      <c r="L22" s="74"/>
      <c r="M22" s="75"/>
      <c r="N22" s="76"/>
    </row>
    <row r="23" spans="1:14" s="32" customFormat="1" ht="39.950000000000003" customHeight="1" x14ac:dyDescent="0.25">
      <c r="A23" s="22">
        <v>2</v>
      </c>
      <c r="B23" s="35">
        <v>80120000</v>
      </c>
      <c r="C23" s="23" t="s">
        <v>20</v>
      </c>
      <c r="D23" s="23" t="s">
        <v>120</v>
      </c>
      <c r="E23" s="23" t="s">
        <v>10</v>
      </c>
      <c r="F23" s="22">
        <v>12</v>
      </c>
      <c r="G23" s="27" t="s">
        <v>11</v>
      </c>
      <c r="H23" s="28" t="s">
        <v>131</v>
      </c>
      <c r="I23" s="29" t="s">
        <v>12</v>
      </c>
      <c r="J23" s="61">
        <v>1234942.8</v>
      </c>
      <c r="K23" s="62">
        <f>+F23*J23</f>
        <v>14819313.600000001</v>
      </c>
      <c r="L23" s="30" t="s">
        <v>13</v>
      </c>
      <c r="M23" s="30" t="s">
        <v>14</v>
      </c>
      <c r="N23" s="31" t="s">
        <v>72</v>
      </c>
    </row>
    <row r="24" spans="1:14" s="32" customFormat="1" ht="39.950000000000003" customHeight="1" x14ac:dyDescent="0.25">
      <c r="A24" s="22">
        <v>3</v>
      </c>
      <c r="B24" s="35">
        <v>80120000</v>
      </c>
      <c r="C24" s="23" t="s">
        <v>20</v>
      </c>
      <c r="D24" s="23" t="s">
        <v>47</v>
      </c>
      <c r="E24" s="23" t="s">
        <v>40</v>
      </c>
      <c r="F24" s="22">
        <v>12</v>
      </c>
      <c r="G24" s="27" t="s">
        <v>11</v>
      </c>
      <c r="H24" s="28" t="s">
        <v>16</v>
      </c>
      <c r="I24" s="29" t="s">
        <v>12</v>
      </c>
      <c r="J24" s="61">
        <v>25037600</v>
      </c>
      <c r="K24" s="62">
        <f t="shared" ref="K24:K29" si="1">+J24*F24</f>
        <v>300451200</v>
      </c>
      <c r="L24" s="30" t="s">
        <v>13</v>
      </c>
      <c r="M24" s="30" t="s">
        <v>14</v>
      </c>
      <c r="N24" s="31" t="s">
        <v>72</v>
      </c>
    </row>
    <row r="25" spans="1:14" s="32" customFormat="1" ht="39.950000000000003" customHeight="1" x14ac:dyDescent="0.25">
      <c r="A25" s="22">
        <v>4</v>
      </c>
      <c r="B25" s="23">
        <v>80111701</v>
      </c>
      <c r="C25" s="23" t="s">
        <v>89</v>
      </c>
      <c r="D25" s="23" t="s">
        <v>24</v>
      </c>
      <c r="E25" s="23" t="s">
        <v>10</v>
      </c>
      <c r="F25" s="22">
        <v>12</v>
      </c>
      <c r="G25" s="27" t="s">
        <v>11</v>
      </c>
      <c r="H25" s="28" t="s">
        <v>131</v>
      </c>
      <c r="I25" s="29" t="s">
        <v>12</v>
      </c>
      <c r="J25" s="61">
        <f>2976822966/12</f>
        <v>248068580.5</v>
      </c>
      <c r="K25" s="62">
        <f t="shared" si="1"/>
        <v>2976822966</v>
      </c>
      <c r="L25" s="30" t="s">
        <v>13</v>
      </c>
      <c r="M25" s="30" t="s">
        <v>14</v>
      </c>
      <c r="N25" s="31" t="s">
        <v>174</v>
      </c>
    </row>
    <row r="26" spans="1:14" s="32" customFormat="1" ht="39.950000000000003" customHeight="1" x14ac:dyDescent="0.25">
      <c r="A26" s="22">
        <v>5</v>
      </c>
      <c r="B26" s="33">
        <v>80131700</v>
      </c>
      <c r="C26" s="33" t="s">
        <v>90</v>
      </c>
      <c r="D26" s="34" t="s">
        <v>46</v>
      </c>
      <c r="E26" s="27" t="s">
        <v>59</v>
      </c>
      <c r="F26" s="26">
        <v>12</v>
      </c>
      <c r="G26" s="27" t="s">
        <v>11</v>
      </c>
      <c r="H26" s="28" t="s">
        <v>131</v>
      </c>
      <c r="I26" s="29" t="s">
        <v>12</v>
      </c>
      <c r="J26" s="61">
        <v>59118412</v>
      </c>
      <c r="K26" s="62">
        <f t="shared" si="1"/>
        <v>709420944</v>
      </c>
      <c r="L26" s="30" t="s">
        <v>13</v>
      </c>
      <c r="M26" s="30" t="s">
        <v>14</v>
      </c>
      <c r="N26" s="31" t="s">
        <v>73</v>
      </c>
    </row>
    <row r="27" spans="1:14" s="32" customFormat="1" ht="39.950000000000003" customHeight="1" x14ac:dyDescent="0.25">
      <c r="A27" s="22">
        <v>6</v>
      </c>
      <c r="B27" s="36">
        <v>81100000</v>
      </c>
      <c r="C27" s="23" t="s">
        <v>88</v>
      </c>
      <c r="D27" s="23" t="s">
        <v>118</v>
      </c>
      <c r="E27" s="25" t="s">
        <v>19</v>
      </c>
      <c r="F27" s="22">
        <v>1</v>
      </c>
      <c r="G27" s="27" t="s">
        <v>18</v>
      </c>
      <c r="H27" s="28" t="s">
        <v>16</v>
      </c>
      <c r="I27" s="29" t="s">
        <v>12</v>
      </c>
      <c r="J27" s="61">
        <v>11388000</v>
      </c>
      <c r="K27" s="62">
        <f t="shared" si="1"/>
        <v>11388000</v>
      </c>
      <c r="L27" s="30" t="s">
        <v>13</v>
      </c>
      <c r="M27" s="30" t="s">
        <v>14</v>
      </c>
      <c r="N27" s="31" t="s">
        <v>149</v>
      </c>
    </row>
    <row r="28" spans="1:14" s="32" customFormat="1" ht="39.950000000000003" customHeight="1" x14ac:dyDescent="0.25">
      <c r="A28" s="22">
        <v>7</v>
      </c>
      <c r="B28" s="36">
        <v>81100000</v>
      </c>
      <c r="C28" s="23" t="s">
        <v>88</v>
      </c>
      <c r="D28" s="23" t="s">
        <v>119</v>
      </c>
      <c r="E28" s="25" t="s">
        <v>40</v>
      </c>
      <c r="F28" s="22">
        <v>1</v>
      </c>
      <c r="G28" s="27" t="s">
        <v>18</v>
      </c>
      <c r="H28" s="28" t="s">
        <v>16</v>
      </c>
      <c r="I28" s="29" t="s">
        <v>12</v>
      </c>
      <c r="J28" s="61">
        <v>7621000</v>
      </c>
      <c r="K28" s="62">
        <f t="shared" si="1"/>
        <v>7621000</v>
      </c>
      <c r="L28" s="30" t="s">
        <v>13</v>
      </c>
      <c r="M28" s="30" t="s">
        <v>14</v>
      </c>
      <c r="N28" s="31" t="s">
        <v>149</v>
      </c>
    </row>
    <row r="29" spans="1:14" s="32" customFormat="1" ht="39.950000000000003" customHeight="1" x14ac:dyDescent="0.25">
      <c r="A29" s="22">
        <v>8</v>
      </c>
      <c r="B29" s="23">
        <v>80000000</v>
      </c>
      <c r="C29" s="23" t="s">
        <v>87</v>
      </c>
      <c r="D29" s="23" t="s">
        <v>21</v>
      </c>
      <c r="E29" s="25" t="s">
        <v>10</v>
      </c>
      <c r="F29" s="22">
        <v>12</v>
      </c>
      <c r="G29" s="27" t="s">
        <v>11</v>
      </c>
      <c r="H29" s="28" t="s">
        <v>131</v>
      </c>
      <c r="I29" s="29" t="s">
        <v>12</v>
      </c>
      <c r="J29" s="61">
        <f>+(40000000*1.052)</f>
        <v>42080000</v>
      </c>
      <c r="K29" s="62">
        <f t="shared" si="1"/>
        <v>504960000</v>
      </c>
      <c r="L29" s="30" t="s">
        <v>13</v>
      </c>
      <c r="M29" s="30" t="s">
        <v>14</v>
      </c>
      <c r="N29" s="31" t="s">
        <v>72</v>
      </c>
    </row>
    <row r="30" spans="1:14" s="32" customFormat="1" ht="39.950000000000003" customHeight="1" x14ac:dyDescent="0.25">
      <c r="A30" s="71" t="s">
        <v>25</v>
      </c>
      <c r="B30" s="72"/>
      <c r="C30" s="72"/>
      <c r="D30" s="72"/>
      <c r="E30" s="72"/>
      <c r="F30" s="72"/>
      <c r="G30" s="72"/>
      <c r="H30" s="72"/>
      <c r="I30" s="72"/>
      <c r="J30" s="73"/>
      <c r="K30" s="60">
        <f>+SUM(K31:K35)</f>
        <v>2006197737.5680001</v>
      </c>
      <c r="L30" s="74"/>
      <c r="M30" s="75"/>
      <c r="N30" s="76"/>
    </row>
    <row r="31" spans="1:14" s="32" customFormat="1" ht="39.950000000000003" customHeight="1" x14ac:dyDescent="0.25">
      <c r="A31" s="22">
        <v>9</v>
      </c>
      <c r="B31" s="33">
        <v>84130000</v>
      </c>
      <c r="C31" s="33" t="s">
        <v>26</v>
      </c>
      <c r="D31" s="34" t="s">
        <v>28</v>
      </c>
      <c r="E31" s="27" t="s">
        <v>78</v>
      </c>
      <c r="F31" s="22">
        <v>1</v>
      </c>
      <c r="G31" s="27" t="s">
        <v>29</v>
      </c>
      <c r="H31" s="28" t="s">
        <v>16</v>
      </c>
      <c r="I31" s="29" t="s">
        <v>12</v>
      </c>
      <c r="J31" s="61">
        <v>1596218424</v>
      </c>
      <c r="K31" s="62">
        <f>+F31*J31</f>
        <v>1596218424</v>
      </c>
      <c r="L31" s="30" t="s">
        <v>13</v>
      </c>
      <c r="M31" s="30" t="s">
        <v>14</v>
      </c>
      <c r="N31" s="31" t="s">
        <v>72</v>
      </c>
    </row>
    <row r="32" spans="1:14" s="37" customFormat="1" ht="39.950000000000003" customHeight="1" x14ac:dyDescent="0.25">
      <c r="A32" s="22">
        <v>10</v>
      </c>
      <c r="B32" s="33">
        <v>84130000</v>
      </c>
      <c r="C32" s="33" t="s">
        <v>26</v>
      </c>
      <c r="D32" s="34" t="s">
        <v>27</v>
      </c>
      <c r="E32" s="27" t="s">
        <v>59</v>
      </c>
      <c r="F32" s="26">
        <v>12</v>
      </c>
      <c r="G32" s="27" t="s">
        <v>11</v>
      </c>
      <c r="H32" s="28" t="s">
        <v>16</v>
      </c>
      <c r="I32" s="29" t="s">
        <v>12</v>
      </c>
      <c r="J32" s="61">
        <f>22000000/12</f>
        <v>1833333.3333333333</v>
      </c>
      <c r="K32" s="62">
        <f>+J32*F32</f>
        <v>22000000</v>
      </c>
      <c r="L32" s="30" t="s">
        <v>13</v>
      </c>
      <c r="M32" s="30" t="s">
        <v>14</v>
      </c>
      <c r="N32" s="31" t="s">
        <v>73</v>
      </c>
    </row>
    <row r="33" spans="1:19" s="37" customFormat="1" ht="39.950000000000003" customHeight="1" x14ac:dyDescent="0.25">
      <c r="A33" s="22">
        <v>11</v>
      </c>
      <c r="B33" s="33">
        <v>84130000</v>
      </c>
      <c r="C33" s="33" t="s">
        <v>26</v>
      </c>
      <c r="D33" s="34" t="s">
        <v>129</v>
      </c>
      <c r="E33" s="27" t="s">
        <v>70</v>
      </c>
      <c r="F33" s="26">
        <v>12</v>
      </c>
      <c r="G33" s="27" t="s">
        <v>11</v>
      </c>
      <c r="H33" s="28" t="s">
        <v>131</v>
      </c>
      <c r="I33" s="29" t="s">
        <v>12</v>
      </c>
      <c r="J33" s="61">
        <v>3517187</v>
      </c>
      <c r="K33" s="62">
        <f>+J33*F33</f>
        <v>42206244</v>
      </c>
      <c r="L33" s="30" t="s">
        <v>13</v>
      </c>
      <c r="M33" s="30" t="s">
        <v>14</v>
      </c>
      <c r="N33" s="31" t="s">
        <v>74</v>
      </c>
    </row>
    <row r="34" spans="1:19" s="37" customFormat="1" ht="39.950000000000003" customHeight="1" x14ac:dyDescent="0.25">
      <c r="A34" s="22">
        <v>12</v>
      </c>
      <c r="B34" s="33">
        <v>84130000</v>
      </c>
      <c r="C34" s="33" t="s">
        <v>26</v>
      </c>
      <c r="D34" s="34" t="s">
        <v>163</v>
      </c>
      <c r="E34" s="27" t="s">
        <v>71</v>
      </c>
      <c r="F34" s="26">
        <v>12</v>
      </c>
      <c r="G34" s="27" t="s">
        <v>11</v>
      </c>
      <c r="H34" s="28" t="s">
        <v>131</v>
      </c>
      <c r="I34" s="29" t="s">
        <v>12</v>
      </c>
      <c r="J34" s="61">
        <v>10000000</v>
      </c>
      <c r="K34" s="62">
        <f>+J34*F34</f>
        <v>120000000</v>
      </c>
      <c r="L34" s="30" t="s">
        <v>13</v>
      </c>
      <c r="M34" s="30" t="s">
        <v>14</v>
      </c>
      <c r="N34" s="31" t="s">
        <v>74</v>
      </c>
    </row>
    <row r="35" spans="1:19" s="37" customFormat="1" ht="39.950000000000003" customHeight="1" x14ac:dyDescent="0.25">
      <c r="A35" s="22">
        <v>13</v>
      </c>
      <c r="B35" s="33">
        <v>84130000</v>
      </c>
      <c r="C35" s="34" t="s">
        <v>26</v>
      </c>
      <c r="D35" s="34" t="s">
        <v>30</v>
      </c>
      <c r="E35" s="25" t="s">
        <v>70</v>
      </c>
      <c r="F35" s="22">
        <v>1</v>
      </c>
      <c r="G35" s="27" t="s">
        <v>11</v>
      </c>
      <c r="H35" s="28" t="s">
        <v>16</v>
      </c>
      <c r="I35" s="29" t="s">
        <v>12</v>
      </c>
      <c r="J35" s="61">
        <f>+(214613184*1.052)</f>
        <v>225773069.56800002</v>
      </c>
      <c r="K35" s="62">
        <f>+J35*F35</f>
        <v>225773069.56800002</v>
      </c>
      <c r="L35" s="30" t="s">
        <v>13</v>
      </c>
      <c r="M35" s="30" t="s">
        <v>14</v>
      </c>
      <c r="N35" s="31" t="s">
        <v>75</v>
      </c>
    </row>
    <row r="36" spans="1:19" s="37" customFormat="1" ht="39.950000000000003" customHeight="1" x14ac:dyDescent="0.25">
      <c r="A36" s="71" t="s">
        <v>80</v>
      </c>
      <c r="B36" s="72"/>
      <c r="C36" s="72"/>
      <c r="D36" s="72"/>
      <c r="E36" s="72"/>
      <c r="F36" s="72"/>
      <c r="G36" s="72"/>
      <c r="H36" s="72"/>
      <c r="I36" s="72"/>
      <c r="J36" s="73"/>
      <c r="K36" s="60">
        <f>+SUM(K37:K40)</f>
        <v>485436016</v>
      </c>
      <c r="L36" s="74"/>
      <c r="M36" s="75"/>
      <c r="N36" s="76"/>
    </row>
    <row r="37" spans="1:19" s="37" customFormat="1" ht="39.950000000000003" customHeight="1" x14ac:dyDescent="0.25">
      <c r="A37" s="22">
        <v>14</v>
      </c>
      <c r="B37" s="33">
        <v>78100000</v>
      </c>
      <c r="C37" s="33" t="s">
        <v>49</v>
      </c>
      <c r="D37" s="34" t="s">
        <v>50</v>
      </c>
      <c r="E37" s="25" t="s">
        <v>10</v>
      </c>
      <c r="F37" s="22">
        <v>12</v>
      </c>
      <c r="G37" s="27" t="s">
        <v>11</v>
      </c>
      <c r="H37" s="28" t="s">
        <v>131</v>
      </c>
      <c r="I37" s="29" t="s">
        <v>12</v>
      </c>
      <c r="J37" s="61">
        <f>86282412/12</f>
        <v>7190201</v>
      </c>
      <c r="K37" s="62">
        <f>+J37*F37</f>
        <v>86282412</v>
      </c>
      <c r="L37" s="30" t="s">
        <v>13</v>
      </c>
      <c r="M37" s="30" t="s">
        <v>14</v>
      </c>
      <c r="N37" s="31" t="s">
        <v>73</v>
      </c>
    </row>
    <row r="38" spans="1:19" s="37" customFormat="1" ht="39.950000000000003" customHeight="1" x14ac:dyDescent="0.25">
      <c r="A38" s="22">
        <v>15</v>
      </c>
      <c r="B38" s="33">
        <v>78100000</v>
      </c>
      <c r="C38" s="33" t="s">
        <v>49</v>
      </c>
      <c r="D38" s="34" t="s">
        <v>123</v>
      </c>
      <c r="E38" s="27" t="s">
        <v>10</v>
      </c>
      <c r="F38" s="26">
        <v>12</v>
      </c>
      <c r="G38" s="27" t="s">
        <v>11</v>
      </c>
      <c r="H38" s="28" t="s">
        <v>131</v>
      </c>
      <c r="I38" s="29" t="s">
        <v>12</v>
      </c>
      <c r="J38" s="61">
        <f>259673848/12</f>
        <v>21639487.333333332</v>
      </c>
      <c r="K38" s="62">
        <f>+J38*F38</f>
        <v>259673848</v>
      </c>
      <c r="L38" s="30" t="s">
        <v>13</v>
      </c>
      <c r="M38" s="30" t="s">
        <v>14</v>
      </c>
      <c r="N38" s="31" t="s">
        <v>73</v>
      </c>
    </row>
    <row r="39" spans="1:19" s="37" customFormat="1" ht="39.950000000000003" customHeight="1" x14ac:dyDescent="0.25">
      <c r="A39" s="22">
        <v>16</v>
      </c>
      <c r="B39" s="33">
        <v>20102301</v>
      </c>
      <c r="C39" s="33" t="s">
        <v>91</v>
      </c>
      <c r="D39" s="34" t="s">
        <v>81</v>
      </c>
      <c r="E39" s="27" t="s">
        <v>10</v>
      </c>
      <c r="F39" s="26">
        <v>12</v>
      </c>
      <c r="G39" s="27" t="s">
        <v>11</v>
      </c>
      <c r="H39" s="28" t="s">
        <v>131</v>
      </c>
      <c r="I39" s="29" t="s">
        <v>12</v>
      </c>
      <c r="J39" s="61">
        <f>79374996/12</f>
        <v>6614583</v>
      </c>
      <c r="K39" s="62">
        <f>+J39*F39</f>
        <v>79374996</v>
      </c>
      <c r="L39" s="30" t="s">
        <v>13</v>
      </c>
      <c r="M39" s="30" t="s">
        <v>14</v>
      </c>
      <c r="N39" s="31" t="s">
        <v>73</v>
      </c>
    </row>
    <row r="40" spans="1:19" s="37" customFormat="1" ht="39.950000000000003" customHeight="1" x14ac:dyDescent="0.25">
      <c r="A40" s="22">
        <v>17</v>
      </c>
      <c r="B40" s="33">
        <v>20102301</v>
      </c>
      <c r="C40" s="33" t="s">
        <v>91</v>
      </c>
      <c r="D40" s="34" t="s">
        <v>82</v>
      </c>
      <c r="E40" s="27" t="s">
        <v>10</v>
      </c>
      <c r="F40" s="26">
        <v>12</v>
      </c>
      <c r="G40" s="27" t="s">
        <v>11</v>
      </c>
      <c r="H40" s="28" t="s">
        <v>131</v>
      </c>
      <c r="I40" s="29" t="s">
        <v>12</v>
      </c>
      <c r="J40" s="61">
        <v>5008730</v>
      </c>
      <c r="K40" s="62">
        <f>+J40*F40</f>
        <v>60104760</v>
      </c>
      <c r="L40" s="30" t="s">
        <v>13</v>
      </c>
      <c r="M40" s="30" t="s">
        <v>14</v>
      </c>
      <c r="N40" s="31" t="s">
        <v>73</v>
      </c>
    </row>
    <row r="41" spans="1:19" s="37" customFormat="1" ht="39.950000000000003" customHeight="1" x14ac:dyDescent="0.25">
      <c r="A41" s="71" t="s">
        <v>151</v>
      </c>
      <c r="B41" s="72"/>
      <c r="C41" s="72"/>
      <c r="D41" s="72"/>
      <c r="E41" s="72"/>
      <c r="F41" s="72"/>
      <c r="G41" s="72"/>
      <c r="H41" s="72"/>
      <c r="I41" s="72"/>
      <c r="J41" s="73"/>
      <c r="K41" s="60">
        <f>+SUM(K42:K60)</f>
        <v>11621599472</v>
      </c>
      <c r="L41" s="74"/>
      <c r="M41" s="75"/>
      <c r="N41" s="76"/>
    </row>
    <row r="42" spans="1:19" s="37" customFormat="1" ht="39.950000000000003" customHeight="1" x14ac:dyDescent="0.25">
      <c r="A42" s="22">
        <v>18</v>
      </c>
      <c r="B42" s="23">
        <v>43233501</v>
      </c>
      <c r="C42" s="23" t="s">
        <v>100</v>
      </c>
      <c r="D42" s="23" t="s">
        <v>32</v>
      </c>
      <c r="E42" s="25" t="s">
        <v>59</v>
      </c>
      <c r="F42" s="22">
        <v>12</v>
      </c>
      <c r="G42" s="27" t="s">
        <v>11</v>
      </c>
      <c r="H42" s="28" t="s">
        <v>131</v>
      </c>
      <c r="I42" s="29" t="s">
        <v>12</v>
      </c>
      <c r="J42" s="61">
        <f>34521843/12</f>
        <v>2876820.25</v>
      </c>
      <c r="K42" s="62">
        <f t="shared" ref="K42:K60" si="2">+J42*F42</f>
        <v>34521843</v>
      </c>
      <c r="L42" s="30" t="s">
        <v>13</v>
      </c>
      <c r="M42" s="30" t="s">
        <v>14</v>
      </c>
      <c r="N42" s="31" t="s">
        <v>76</v>
      </c>
      <c r="S42" s="53"/>
    </row>
    <row r="43" spans="1:19" s="37" customFormat="1" ht="39.950000000000003" customHeight="1" x14ac:dyDescent="0.25">
      <c r="A43" s="22">
        <v>19</v>
      </c>
      <c r="B43" s="23">
        <v>43233414</v>
      </c>
      <c r="C43" s="23" t="s">
        <v>98</v>
      </c>
      <c r="D43" s="23" t="s">
        <v>55</v>
      </c>
      <c r="E43" s="25" t="s">
        <v>10</v>
      </c>
      <c r="F43" s="22">
        <v>12</v>
      </c>
      <c r="G43" s="27" t="s">
        <v>79</v>
      </c>
      <c r="H43" s="28" t="s">
        <v>131</v>
      </c>
      <c r="I43" s="29" t="s">
        <v>12</v>
      </c>
      <c r="J43" s="61">
        <f>854799996/12</f>
        <v>71233333</v>
      </c>
      <c r="K43" s="62">
        <f t="shared" si="2"/>
        <v>854799996</v>
      </c>
      <c r="L43" s="30" t="s">
        <v>13</v>
      </c>
      <c r="M43" s="30" t="s">
        <v>14</v>
      </c>
      <c r="N43" s="31" t="s">
        <v>76</v>
      </c>
      <c r="S43" s="53"/>
    </row>
    <row r="44" spans="1:19" s="37" customFormat="1" ht="39.950000000000003" customHeight="1" x14ac:dyDescent="0.25">
      <c r="A44" s="22">
        <v>20</v>
      </c>
      <c r="B44" s="23">
        <v>72151600</v>
      </c>
      <c r="C44" s="23" t="s">
        <v>99</v>
      </c>
      <c r="D44" s="23" t="s">
        <v>164</v>
      </c>
      <c r="E44" s="25" t="s">
        <v>10</v>
      </c>
      <c r="F44" s="22">
        <v>12</v>
      </c>
      <c r="G44" s="27" t="s">
        <v>11</v>
      </c>
      <c r="H44" s="28" t="s">
        <v>131</v>
      </c>
      <c r="I44" s="29" t="s">
        <v>12</v>
      </c>
      <c r="J44" s="61">
        <f>288447996/12</f>
        <v>24037333</v>
      </c>
      <c r="K44" s="62">
        <f t="shared" si="2"/>
        <v>288447996</v>
      </c>
      <c r="L44" s="30" t="s">
        <v>13</v>
      </c>
      <c r="M44" s="30" t="s">
        <v>14</v>
      </c>
      <c r="N44" s="31" t="s">
        <v>76</v>
      </c>
      <c r="S44" s="53"/>
    </row>
    <row r="45" spans="1:19" s="37" customFormat="1" ht="39.950000000000003" customHeight="1" x14ac:dyDescent="0.25">
      <c r="A45" s="22">
        <v>21</v>
      </c>
      <c r="B45" s="23">
        <v>72151600</v>
      </c>
      <c r="C45" s="23" t="s">
        <v>99</v>
      </c>
      <c r="D45" s="23" t="s">
        <v>56</v>
      </c>
      <c r="E45" s="25" t="s">
        <v>10</v>
      </c>
      <c r="F45" s="22">
        <v>12</v>
      </c>
      <c r="G45" s="27" t="s">
        <v>11</v>
      </c>
      <c r="H45" s="28" t="s">
        <v>131</v>
      </c>
      <c r="I45" s="29" t="s">
        <v>12</v>
      </c>
      <c r="J45" s="61">
        <v>9060000</v>
      </c>
      <c r="K45" s="62">
        <f t="shared" si="2"/>
        <v>108720000</v>
      </c>
      <c r="L45" s="30" t="s">
        <v>13</v>
      </c>
      <c r="M45" s="30" t="s">
        <v>14</v>
      </c>
      <c r="N45" s="31" t="s">
        <v>76</v>
      </c>
      <c r="S45" s="53"/>
    </row>
    <row r="46" spans="1:19" s="37" customFormat="1" ht="39.950000000000003" customHeight="1" x14ac:dyDescent="0.25">
      <c r="A46" s="22">
        <v>22</v>
      </c>
      <c r="B46" s="23">
        <v>72151600</v>
      </c>
      <c r="C46" s="23" t="s">
        <v>99</v>
      </c>
      <c r="D46" s="23" t="s">
        <v>57</v>
      </c>
      <c r="E46" s="25" t="s">
        <v>10</v>
      </c>
      <c r="F46" s="22">
        <v>12</v>
      </c>
      <c r="G46" s="27" t="s">
        <v>11</v>
      </c>
      <c r="H46" s="28" t="s">
        <v>131</v>
      </c>
      <c r="I46" s="29" t="s">
        <v>12</v>
      </c>
      <c r="J46" s="61">
        <v>11119700</v>
      </c>
      <c r="K46" s="62">
        <f t="shared" si="2"/>
        <v>133436400</v>
      </c>
      <c r="L46" s="30" t="s">
        <v>13</v>
      </c>
      <c r="M46" s="30" t="s">
        <v>14</v>
      </c>
      <c r="N46" s="31" t="s">
        <v>76</v>
      </c>
      <c r="S46" s="53"/>
    </row>
    <row r="47" spans="1:19" s="37" customFormat="1" ht="39.950000000000003" customHeight="1" x14ac:dyDescent="0.25">
      <c r="A47" s="22">
        <v>23</v>
      </c>
      <c r="B47" s="23">
        <v>81112501</v>
      </c>
      <c r="C47" s="23" t="s">
        <v>92</v>
      </c>
      <c r="D47" s="23" t="s">
        <v>58</v>
      </c>
      <c r="E47" s="25" t="s">
        <v>59</v>
      </c>
      <c r="F47" s="22">
        <v>11</v>
      </c>
      <c r="G47" s="27" t="s">
        <v>11</v>
      </c>
      <c r="H47" s="28" t="s">
        <v>16</v>
      </c>
      <c r="I47" s="29" t="s">
        <v>12</v>
      </c>
      <c r="J47" s="61">
        <f>58880019/11</f>
        <v>5352729</v>
      </c>
      <c r="K47" s="62">
        <f t="shared" si="2"/>
        <v>58880019</v>
      </c>
      <c r="L47" s="30" t="s">
        <v>13</v>
      </c>
      <c r="M47" s="30" t="s">
        <v>14</v>
      </c>
      <c r="N47" s="31" t="s">
        <v>76</v>
      </c>
      <c r="S47" s="53"/>
    </row>
    <row r="48" spans="1:19" s="37" customFormat="1" ht="39.950000000000003" customHeight="1" x14ac:dyDescent="0.25">
      <c r="A48" s="22">
        <v>24</v>
      </c>
      <c r="B48" s="23">
        <v>81112501</v>
      </c>
      <c r="C48" s="23" t="s">
        <v>92</v>
      </c>
      <c r="D48" s="23" t="s">
        <v>60</v>
      </c>
      <c r="E48" s="25" t="s">
        <v>59</v>
      </c>
      <c r="F48" s="22">
        <v>12</v>
      </c>
      <c r="G48" s="27" t="s">
        <v>11</v>
      </c>
      <c r="H48" s="28" t="s">
        <v>16</v>
      </c>
      <c r="I48" s="29" t="s">
        <v>12</v>
      </c>
      <c r="J48" s="61">
        <v>70728848</v>
      </c>
      <c r="K48" s="62">
        <f t="shared" si="2"/>
        <v>848746176</v>
      </c>
      <c r="L48" s="30" t="s">
        <v>13</v>
      </c>
      <c r="M48" s="30" t="s">
        <v>14</v>
      </c>
      <c r="N48" s="31" t="s">
        <v>76</v>
      </c>
      <c r="S48" s="53"/>
    </row>
    <row r="49" spans="1:19" s="37" customFormat="1" ht="39.950000000000003" customHeight="1" x14ac:dyDescent="0.25">
      <c r="A49" s="22">
        <v>25</v>
      </c>
      <c r="B49" s="23">
        <v>81112400</v>
      </c>
      <c r="C49" s="23" t="s">
        <v>97</v>
      </c>
      <c r="D49" s="23" t="s">
        <v>61</v>
      </c>
      <c r="E49" s="25" t="s">
        <v>17</v>
      </c>
      <c r="F49" s="22">
        <v>12</v>
      </c>
      <c r="G49" s="27" t="s">
        <v>29</v>
      </c>
      <c r="H49" s="28" t="s">
        <v>131</v>
      </c>
      <c r="I49" s="29" t="s">
        <v>12</v>
      </c>
      <c r="J49" s="61">
        <v>225000000</v>
      </c>
      <c r="K49" s="62">
        <f t="shared" si="2"/>
        <v>2700000000</v>
      </c>
      <c r="L49" s="30" t="s">
        <v>13</v>
      </c>
      <c r="M49" s="30" t="s">
        <v>14</v>
      </c>
      <c r="N49" s="31" t="s">
        <v>76</v>
      </c>
      <c r="S49" s="53"/>
    </row>
    <row r="50" spans="1:19" s="37" customFormat="1" ht="39.950000000000003" customHeight="1" x14ac:dyDescent="0.25">
      <c r="A50" s="22">
        <v>26</v>
      </c>
      <c r="B50" s="23">
        <v>81112400</v>
      </c>
      <c r="C50" s="23" t="s">
        <v>97</v>
      </c>
      <c r="D50" s="23" t="s">
        <v>62</v>
      </c>
      <c r="E50" s="25" t="s">
        <v>10</v>
      </c>
      <c r="F50" s="22">
        <v>5</v>
      </c>
      <c r="G50" s="27" t="s">
        <v>11</v>
      </c>
      <c r="H50" s="28" t="s">
        <v>16</v>
      </c>
      <c r="I50" s="29" t="s">
        <v>12</v>
      </c>
      <c r="J50" s="61">
        <v>16000000</v>
      </c>
      <c r="K50" s="62">
        <f t="shared" si="2"/>
        <v>80000000</v>
      </c>
      <c r="L50" s="30" t="s">
        <v>13</v>
      </c>
      <c r="M50" s="30" t="s">
        <v>14</v>
      </c>
      <c r="N50" s="31" t="s">
        <v>76</v>
      </c>
      <c r="S50" s="53"/>
    </row>
    <row r="51" spans="1:19" s="37" customFormat="1" ht="39.950000000000003" customHeight="1" x14ac:dyDescent="0.25">
      <c r="A51" s="22">
        <v>27</v>
      </c>
      <c r="B51" s="23">
        <v>81112500</v>
      </c>
      <c r="C51" s="23" t="s">
        <v>95</v>
      </c>
      <c r="D51" s="23" t="s">
        <v>63</v>
      </c>
      <c r="E51" s="25" t="s">
        <v>10</v>
      </c>
      <c r="F51" s="22">
        <v>12</v>
      </c>
      <c r="G51" s="27" t="s">
        <v>11</v>
      </c>
      <c r="H51" s="28" t="s">
        <v>16</v>
      </c>
      <c r="I51" s="29" t="s">
        <v>12</v>
      </c>
      <c r="J51" s="61">
        <f>56112000/12</f>
        <v>4676000</v>
      </c>
      <c r="K51" s="62">
        <f t="shared" si="2"/>
        <v>56112000</v>
      </c>
      <c r="L51" s="30" t="s">
        <v>13</v>
      </c>
      <c r="M51" s="30" t="s">
        <v>14</v>
      </c>
      <c r="N51" s="31" t="s">
        <v>76</v>
      </c>
      <c r="S51" s="53"/>
    </row>
    <row r="52" spans="1:19" s="37" customFormat="1" ht="30.75" customHeight="1" x14ac:dyDescent="0.25">
      <c r="A52" s="22">
        <v>28</v>
      </c>
      <c r="B52" s="23">
        <v>81112500</v>
      </c>
      <c r="C52" s="23" t="s">
        <v>95</v>
      </c>
      <c r="D52" s="23" t="s">
        <v>64</v>
      </c>
      <c r="E52" s="25" t="s">
        <v>10</v>
      </c>
      <c r="F52" s="22">
        <v>12</v>
      </c>
      <c r="G52" s="27" t="s">
        <v>11</v>
      </c>
      <c r="H52" s="28" t="s">
        <v>131</v>
      </c>
      <c r="I52" s="29" t="s">
        <v>12</v>
      </c>
      <c r="J52" s="61">
        <v>10520000</v>
      </c>
      <c r="K52" s="62">
        <f t="shared" si="2"/>
        <v>126240000</v>
      </c>
      <c r="L52" s="30" t="s">
        <v>13</v>
      </c>
      <c r="M52" s="30" t="s">
        <v>14</v>
      </c>
      <c r="N52" s="31" t="s">
        <v>76</v>
      </c>
      <c r="S52" s="53"/>
    </row>
    <row r="53" spans="1:19" s="37" customFormat="1" ht="39.950000000000003" customHeight="1" x14ac:dyDescent="0.25">
      <c r="A53" s="22">
        <v>29</v>
      </c>
      <c r="B53" s="23">
        <v>81112500</v>
      </c>
      <c r="C53" s="23" t="s">
        <v>95</v>
      </c>
      <c r="D53" s="23" t="s">
        <v>65</v>
      </c>
      <c r="E53" s="25" t="s">
        <v>10</v>
      </c>
      <c r="F53" s="22">
        <v>12</v>
      </c>
      <c r="G53" s="27" t="s">
        <v>11</v>
      </c>
      <c r="H53" s="28" t="s">
        <v>131</v>
      </c>
      <c r="I53" s="29" t="s">
        <v>12</v>
      </c>
      <c r="J53" s="61">
        <f>55629996/12</f>
        <v>4635833</v>
      </c>
      <c r="K53" s="62">
        <f t="shared" si="2"/>
        <v>55629996</v>
      </c>
      <c r="L53" s="30" t="s">
        <v>13</v>
      </c>
      <c r="M53" s="30" t="s">
        <v>14</v>
      </c>
      <c r="N53" s="31" t="s">
        <v>76</v>
      </c>
      <c r="S53" s="53"/>
    </row>
    <row r="54" spans="1:19" s="37" customFormat="1" ht="39.950000000000003" customHeight="1" x14ac:dyDescent="0.25">
      <c r="A54" s="22">
        <v>30</v>
      </c>
      <c r="B54" s="23">
        <v>43232610</v>
      </c>
      <c r="C54" s="23" t="s">
        <v>96</v>
      </c>
      <c r="D54" s="23" t="s">
        <v>66</v>
      </c>
      <c r="E54" s="25" t="s">
        <v>17</v>
      </c>
      <c r="F54" s="22">
        <v>12</v>
      </c>
      <c r="G54" s="27" t="s">
        <v>29</v>
      </c>
      <c r="H54" s="28" t="s">
        <v>131</v>
      </c>
      <c r="I54" s="29" t="s">
        <v>12</v>
      </c>
      <c r="J54" s="61">
        <v>254614000</v>
      </c>
      <c r="K54" s="62">
        <f t="shared" si="2"/>
        <v>3055368000</v>
      </c>
      <c r="L54" s="30" t="s">
        <v>13</v>
      </c>
      <c r="M54" s="30" t="s">
        <v>14</v>
      </c>
      <c r="N54" s="31" t="s">
        <v>76</v>
      </c>
      <c r="S54" s="53"/>
    </row>
    <row r="55" spans="1:19" s="37" customFormat="1" ht="39.950000000000003" customHeight="1" x14ac:dyDescent="0.25">
      <c r="A55" s="22">
        <v>31</v>
      </c>
      <c r="B55" s="23">
        <v>81112500</v>
      </c>
      <c r="C55" s="23" t="s">
        <v>95</v>
      </c>
      <c r="D55" s="23" t="s">
        <v>67</v>
      </c>
      <c r="E55" s="25" t="s">
        <v>59</v>
      </c>
      <c r="F55" s="22">
        <v>12</v>
      </c>
      <c r="G55" s="27" t="s">
        <v>11</v>
      </c>
      <c r="H55" s="28" t="s">
        <v>131</v>
      </c>
      <c r="I55" s="29" t="s">
        <v>12</v>
      </c>
      <c r="J55" s="61">
        <f>126720408/12</f>
        <v>10560034</v>
      </c>
      <c r="K55" s="62">
        <f t="shared" si="2"/>
        <v>126720408</v>
      </c>
      <c r="L55" s="30" t="s">
        <v>13</v>
      </c>
      <c r="M55" s="30" t="s">
        <v>14</v>
      </c>
      <c r="N55" s="31" t="s">
        <v>74</v>
      </c>
      <c r="S55" s="53"/>
    </row>
    <row r="56" spans="1:19" s="37" customFormat="1" ht="39.950000000000003" customHeight="1" x14ac:dyDescent="0.25">
      <c r="A56" s="22">
        <v>32</v>
      </c>
      <c r="B56" s="23">
        <v>81112500</v>
      </c>
      <c r="C56" s="23" t="s">
        <v>95</v>
      </c>
      <c r="D56" s="23" t="s">
        <v>83</v>
      </c>
      <c r="E56" s="25" t="s">
        <v>17</v>
      </c>
      <c r="F56" s="22">
        <v>12</v>
      </c>
      <c r="G56" s="27" t="s">
        <v>11</v>
      </c>
      <c r="H56" s="28" t="s">
        <v>131</v>
      </c>
      <c r="I56" s="29" t="s">
        <v>12</v>
      </c>
      <c r="J56" s="61">
        <v>6833333.333333333</v>
      </c>
      <c r="K56" s="62">
        <f t="shared" si="2"/>
        <v>82000000</v>
      </c>
      <c r="L56" s="30" t="s">
        <v>13</v>
      </c>
      <c r="M56" s="30" t="s">
        <v>14</v>
      </c>
      <c r="N56" s="31" t="s">
        <v>76</v>
      </c>
      <c r="S56" s="53"/>
    </row>
    <row r="57" spans="1:19" s="37" customFormat="1" ht="39.950000000000003" customHeight="1" x14ac:dyDescent="0.25">
      <c r="A57" s="22">
        <v>33</v>
      </c>
      <c r="B57" s="23">
        <v>81112501</v>
      </c>
      <c r="C57" s="23" t="s">
        <v>92</v>
      </c>
      <c r="D57" s="23" t="s">
        <v>68</v>
      </c>
      <c r="E57" s="25" t="s">
        <v>40</v>
      </c>
      <c r="F57" s="22">
        <v>12</v>
      </c>
      <c r="G57" s="27" t="s">
        <v>11</v>
      </c>
      <c r="H57" s="28" t="s">
        <v>16</v>
      </c>
      <c r="I57" s="29" t="s">
        <v>12</v>
      </c>
      <c r="J57" s="61">
        <f>50610484/12</f>
        <v>4217540.333333333</v>
      </c>
      <c r="K57" s="62">
        <f t="shared" si="2"/>
        <v>50610484</v>
      </c>
      <c r="L57" s="30" t="s">
        <v>13</v>
      </c>
      <c r="M57" s="30" t="s">
        <v>14</v>
      </c>
      <c r="N57" s="31" t="s">
        <v>76</v>
      </c>
      <c r="S57" s="53"/>
    </row>
    <row r="58" spans="1:19" s="37" customFormat="1" ht="39.950000000000003" customHeight="1" x14ac:dyDescent="0.25">
      <c r="A58" s="22">
        <v>34</v>
      </c>
      <c r="B58" s="23">
        <v>43232701</v>
      </c>
      <c r="C58" s="23" t="s">
        <v>94</v>
      </c>
      <c r="D58" s="23" t="s">
        <v>31</v>
      </c>
      <c r="E58" s="25" t="s">
        <v>10</v>
      </c>
      <c r="F58" s="22">
        <v>12</v>
      </c>
      <c r="G58" s="27" t="s">
        <v>29</v>
      </c>
      <c r="H58" s="28" t="s">
        <v>131</v>
      </c>
      <c r="I58" s="29" t="s">
        <v>12</v>
      </c>
      <c r="J58" s="61">
        <f>2674079122/12</f>
        <v>222839926.83333334</v>
      </c>
      <c r="K58" s="62">
        <f t="shared" si="2"/>
        <v>2674079122</v>
      </c>
      <c r="L58" s="30" t="s">
        <v>13</v>
      </c>
      <c r="M58" s="30" t="s">
        <v>14</v>
      </c>
      <c r="N58" s="31" t="s">
        <v>76</v>
      </c>
      <c r="S58" s="53"/>
    </row>
    <row r="59" spans="1:19" s="37" customFormat="1" ht="39.950000000000003" customHeight="1" x14ac:dyDescent="0.25">
      <c r="A59" s="22">
        <v>35</v>
      </c>
      <c r="B59" s="23">
        <v>43223200</v>
      </c>
      <c r="C59" s="23" t="s">
        <v>93</v>
      </c>
      <c r="D59" s="23" t="s">
        <v>127</v>
      </c>
      <c r="E59" s="25" t="s">
        <v>59</v>
      </c>
      <c r="F59" s="22">
        <v>12</v>
      </c>
      <c r="G59" s="27" t="s">
        <v>11</v>
      </c>
      <c r="H59" s="28" t="s">
        <v>131</v>
      </c>
      <c r="I59" s="29" t="s">
        <v>12</v>
      </c>
      <c r="J59" s="61">
        <v>9440586</v>
      </c>
      <c r="K59" s="62">
        <f t="shared" si="2"/>
        <v>113287032</v>
      </c>
      <c r="L59" s="30" t="s">
        <v>13</v>
      </c>
      <c r="M59" s="30" t="s">
        <v>14</v>
      </c>
      <c r="N59" s="31" t="s">
        <v>76</v>
      </c>
      <c r="S59" s="53"/>
    </row>
    <row r="60" spans="1:19" s="37" customFormat="1" ht="39.950000000000003" customHeight="1" x14ac:dyDescent="0.25">
      <c r="A60" s="22">
        <v>36</v>
      </c>
      <c r="B60" s="23">
        <v>43232701</v>
      </c>
      <c r="C60" s="23" t="s">
        <v>94</v>
      </c>
      <c r="D60" s="23" t="s">
        <v>69</v>
      </c>
      <c r="E60" s="25" t="s">
        <v>10</v>
      </c>
      <c r="F60" s="22">
        <v>12</v>
      </c>
      <c r="G60" s="27" t="s">
        <v>11</v>
      </c>
      <c r="H60" s="28" t="s">
        <v>131</v>
      </c>
      <c r="I60" s="29" t="s">
        <v>12</v>
      </c>
      <c r="J60" s="61">
        <v>14500000</v>
      </c>
      <c r="K60" s="62">
        <f t="shared" si="2"/>
        <v>174000000</v>
      </c>
      <c r="L60" s="30" t="s">
        <v>13</v>
      </c>
      <c r="M60" s="30" t="s">
        <v>14</v>
      </c>
      <c r="N60" s="31" t="s">
        <v>76</v>
      </c>
      <c r="S60" s="53"/>
    </row>
    <row r="61" spans="1:19" s="37" customFormat="1" ht="39.950000000000003" customHeight="1" x14ac:dyDescent="0.25">
      <c r="A61" s="71" t="s">
        <v>152</v>
      </c>
      <c r="B61" s="72"/>
      <c r="C61" s="72"/>
      <c r="D61" s="72"/>
      <c r="E61" s="72"/>
      <c r="F61" s="72"/>
      <c r="G61" s="72"/>
      <c r="H61" s="72"/>
      <c r="I61" s="72"/>
      <c r="J61" s="73"/>
      <c r="K61" s="60">
        <f>+SUM(K62:K65)</f>
        <v>1061454038</v>
      </c>
      <c r="L61" s="74"/>
      <c r="M61" s="75"/>
      <c r="N61" s="76"/>
    </row>
    <row r="62" spans="1:19" s="37" customFormat="1" ht="39.950000000000003" customHeight="1" x14ac:dyDescent="0.25">
      <c r="A62" s="22">
        <v>37</v>
      </c>
      <c r="B62" s="33">
        <v>72100000</v>
      </c>
      <c r="C62" s="27" t="s">
        <v>132</v>
      </c>
      <c r="D62" s="34" t="s">
        <v>33</v>
      </c>
      <c r="E62" s="27" t="s">
        <v>10</v>
      </c>
      <c r="F62" s="26">
        <v>6</v>
      </c>
      <c r="G62" s="27" t="s">
        <v>11</v>
      </c>
      <c r="H62" s="28" t="s">
        <v>131</v>
      </c>
      <c r="I62" s="29" t="s">
        <v>12</v>
      </c>
      <c r="J62" s="63">
        <v>126733607</v>
      </c>
      <c r="K62" s="64">
        <f>+J62*F62</f>
        <v>760401642</v>
      </c>
      <c r="L62" s="30" t="s">
        <v>13</v>
      </c>
      <c r="M62" s="30" t="s">
        <v>14</v>
      </c>
      <c r="N62" s="31" t="s">
        <v>73</v>
      </c>
    </row>
    <row r="63" spans="1:19" s="37" customFormat="1" ht="39.950000000000003" customHeight="1" x14ac:dyDescent="0.25">
      <c r="A63" s="22">
        <v>38</v>
      </c>
      <c r="B63" s="33">
        <v>72100000</v>
      </c>
      <c r="C63" s="33" t="s">
        <v>34</v>
      </c>
      <c r="D63" s="34" t="s">
        <v>35</v>
      </c>
      <c r="E63" s="27" t="s">
        <v>10</v>
      </c>
      <c r="F63" s="26">
        <v>12</v>
      </c>
      <c r="G63" s="27" t="s">
        <v>11</v>
      </c>
      <c r="H63" s="28" t="s">
        <v>131</v>
      </c>
      <c r="I63" s="29" t="s">
        <v>12</v>
      </c>
      <c r="J63" s="63">
        <v>17519611</v>
      </c>
      <c r="K63" s="64">
        <f>+J63*F63</f>
        <v>210235332</v>
      </c>
      <c r="L63" s="30" t="s">
        <v>13</v>
      </c>
      <c r="M63" s="30" t="s">
        <v>14</v>
      </c>
      <c r="N63" s="31" t="s">
        <v>73</v>
      </c>
    </row>
    <row r="64" spans="1:19" s="37" customFormat="1" ht="39.950000000000003" customHeight="1" x14ac:dyDescent="0.25">
      <c r="A64" s="22">
        <v>39</v>
      </c>
      <c r="B64" s="33">
        <v>72101506</v>
      </c>
      <c r="C64" s="33" t="s">
        <v>101</v>
      </c>
      <c r="D64" s="34" t="s">
        <v>124</v>
      </c>
      <c r="E64" s="27" t="s">
        <v>10</v>
      </c>
      <c r="F64" s="26">
        <v>12</v>
      </c>
      <c r="G64" s="27" t="s">
        <v>11</v>
      </c>
      <c r="H64" s="28" t="s">
        <v>16</v>
      </c>
      <c r="I64" s="29" t="s">
        <v>12</v>
      </c>
      <c r="J64" s="63">
        <v>1650887</v>
      </c>
      <c r="K64" s="64">
        <f>+J64*F64</f>
        <v>19810644</v>
      </c>
      <c r="L64" s="30" t="s">
        <v>13</v>
      </c>
      <c r="M64" s="30" t="s">
        <v>14</v>
      </c>
      <c r="N64" s="31" t="s">
        <v>73</v>
      </c>
    </row>
    <row r="65" spans="1:20" s="37" customFormat="1" ht="39.950000000000003" customHeight="1" x14ac:dyDescent="0.25">
      <c r="A65" s="22">
        <v>40</v>
      </c>
      <c r="B65" s="33">
        <v>72102900</v>
      </c>
      <c r="C65" s="33" t="s">
        <v>102</v>
      </c>
      <c r="D65" s="34" t="s">
        <v>165</v>
      </c>
      <c r="E65" s="27" t="s">
        <v>10</v>
      </c>
      <c r="F65" s="26">
        <v>3</v>
      </c>
      <c r="G65" s="27" t="s">
        <v>11</v>
      </c>
      <c r="H65" s="28" t="s">
        <v>16</v>
      </c>
      <c r="I65" s="29" t="s">
        <v>12</v>
      </c>
      <c r="J65" s="63">
        <f>71006420/3</f>
        <v>23668806.666666668</v>
      </c>
      <c r="K65" s="64">
        <f>+J65*F65</f>
        <v>71006420</v>
      </c>
      <c r="L65" s="30" t="s">
        <v>13</v>
      </c>
      <c r="M65" s="30" t="s">
        <v>14</v>
      </c>
      <c r="N65" s="31" t="s">
        <v>73</v>
      </c>
    </row>
    <row r="66" spans="1:20" s="37" customFormat="1" ht="39.950000000000003" customHeight="1" x14ac:dyDescent="0.25">
      <c r="A66" s="71" t="s">
        <v>153</v>
      </c>
      <c r="B66" s="72"/>
      <c r="C66" s="72"/>
      <c r="D66" s="72"/>
      <c r="E66" s="72"/>
      <c r="F66" s="72"/>
      <c r="G66" s="72"/>
      <c r="H66" s="72"/>
      <c r="I66" s="72"/>
      <c r="J66" s="73"/>
      <c r="K66" s="65">
        <f>+SUM(K67:K71)</f>
        <v>5463228114</v>
      </c>
      <c r="L66" s="74"/>
      <c r="M66" s="75"/>
      <c r="N66" s="76"/>
    </row>
    <row r="67" spans="1:20" s="37" customFormat="1" ht="39.950000000000003" customHeight="1" x14ac:dyDescent="0.25">
      <c r="A67" s="22">
        <v>41</v>
      </c>
      <c r="B67" s="33">
        <v>80131505</v>
      </c>
      <c r="C67" s="27" t="s">
        <v>103</v>
      </c>
      <c r="D67" s="34" t="s">
        <v>128</v>
      </c>
      <c r="E67" s="27" t="s">
        <v>10</v>
      </c>
      <c r="F67" s="26">
        <v>12</v>
      </c>
      <c r="G67" s="27" t="s">
        <v>11</v>
      </c>
      <c r="H67" s="28" t="s">
        <v>131</v>
      </c>
      <c r="I67" s="29" t="s">
        <v>12</v>
      </c>
      <c r="J67" s="63">
        <f>2914445254/12</f>
        <v>242870437.83333334</v>
      </c>
      <c r="K67" s="64">
        <f>+J67*F67</f>
        <v>2914445254</v>
      </c>
      <c r="L67" s="30" t="s">
        <v>13</v>
      </c>
      <c r="M67" s="30" t="s">
        <v>14</v>
      </c>
      <c r="N67" s="31" t="s">
        <v>73</v>
      </c>
      <c r="Q67" s="38"/>
    </row>
    <row r="68" spans="1:20" s="37" customFormat="1" ht="39.950000000000003" customHeight="1" x14ac:dyDescent="0.25">
      <c r="A68" s="22">
        <v>42</v>
      </c>
      <c r="B68" s="33">
        <v>80131505</v>
      </c>
      <c r="C68" s="27" t="s">
        <v>103</v>
      </c>
      <c r="D68" s="34" t="s">
        <v>121</v>
      </c>
      <c r="E68" s="27" t="s">
        <v>10</v>
      </c>
      <c r="F68" s="26">
        <v>12</v>
      </c>
      <c r="G68" s="27" t="s">
        <v>11</v>
      </c>
      <c r="H68" s="28" t="s">
        <v>131</v>
      </c>
      <c r="I68" s="29" t="s">
        <v>12</v>
      </c>
      <c r="J68" s="63">
        <f>1418199912/12</f>
        <v>118183326</v>
      </c>
      <c r="K68" s="64">
        <f>+J68*F68</f>
        <v>1418199912</v>
      </c>
      <c r="L68" s="30" t="s">
        <v>13</v>
      </c>
      <c r="M68" s="30" t="s">
        <v>14</v>
      </c>
      <c r="N68" s="31" t="s">
        <v>73</v>
      </c>
      <c r="Q68" s="38"/>
    </row>
    <row r="69" spans="1:20" s="37" customFormat="1" ht="39.950000000000003" customHeight="1" x14ac:dyDescent="0.25">
      <c r="A69" s="22">
        <v>43</v>
      </c>
      <c r="B69" s="33">
        <v>80131505</v>
      </c>
      <c r="C69" s="27" t="s">
        <v>103</v>
      </c>
      <c r="D69" s="34" t="s">
        <v>114</v>
      </c>
      <c r="E69" s="27" t="s">
        <v>10</v>
      </c>
      <c r="F69" s="26">
        <v>12</v>
      </c>
      <c r="G69" s="27" t="s">
        <v>11</v>
      </c>
      <c r="H69" s="28" t="s">
        <v>131</v>
      </c>
      <c r="I69" s="29" t="s">
        <v>12</v>
      </c>
      <c r="J69" s="63">
        <v>6929850.5</v>
      </c>
      <c r="K69" s="64">
        <f>+J69*F69</f>
        <v>83158206</v>
      </c>
      <c r="L69" s="30" t="s">
        <v>13</v>
      </c>
      <c r="M69" s="30" t="s">
        <v>14</v>
      </c>
      <c r="N69" s="31" t="s">
        <v>73</v>
      </c>
      <c r="Q69" s="38"/>
    </row>
    <row r="70" spans="1:20" s="37" customFormat="1" ht="39.950000000000003" customHeight="1" x14ac:dyDescent="0.25">
      <c r="A70" s="22">
        <v>44</v>
      </c>
      <c r="B70" s="33">
        <v>80131505</v>
      </c>
      <c r="C70" s="27" t="s">
        <v>103</v>
      </c>
      <c r="D70" s="34" t="s">
        <v>115</v>
      </c>
      <c r="E70" s="27" t="s">
        <v>10</v>
      </c>
      <c r="F70" s="26">
        <v>12</v>
      </c>
      <c r="G70" s="27" t="s">
        <v>11</v>
      </c>
      <c r="H70" s="28" t="s">
        <v>131</v>
      </c>
      <c r="I70" s="29" t="s">
        <v>12</v>
      </c>
      <c r="J70" s="63">
        <f>429481472/12</f>
        <v>35790122.666666664</v>
      </c>
      <c r="K70" s="64">
        <f>+J70*F70</f>
        <v>429481472</v>
      </c>
      <c r="L70" s="30" t="s">
        <v>13</v>
      </c>
      <c r="M70" s="30" t="s">
        <v>14</v>
      </c>
      <c r="N70" s="31" t="s">
        <v>73</v>
      </c>
      <c r="Q70" s="38"/>
    </row>
    <row r="71" spans="1:20" s="37" customFormat="1" ht="39.950000000000003" customHeight="1" x14ac:dyDescent="0.25">
      <c r="A71" s="22">
        <v>45</v>
      </c>
      <c r="B71" s="33">
        <v>80131505</v>
      </c>
      <c r="C71" s="27" t="s">
        <v>103</v>
      </c>
      <c r="D71" s="34" t="s">
        <v>122</v>
      </c>
      <c r="E71" s="27" t="s">
        <v>10</v>
      </c>
      <c r="F71" s="26">
        <v>12</v>
      </c>
      <c r="G71" s="27" t="s">
        <v>11</v>
      </c>
      <c r="H71" s="28" t="s">
        <v>131</v>
      </c>
      <c r="I71" s="29" t="s">
        <v>12</v>
      </c>
      <c r="J71" s="63">
        <f>617943270/12</f>
        <v>51495272.5</v>
      </c>
      <c r="K71" s="64">
        <f>+J71*F71</f>
        <v>617943270</v>
      </c>
      <c r="L71" s="30" t="s">
        <v>13</v>
      </c>
      <c r="M71" s="30" t="s">
        <v>14</v>
      </c>
      <c r="N71" s="31" t="s">
        <v>73</v>
      </c>
      <c r="Q71" s="38"/>
    </row>
    <row r="72" spans="1:20" s="37" customFormat="1" ht="39.950000000000003" customHeight="1" x14ac:dyDescent="0.25">
      <c r="A72" s="71" t="s">
        <v>154</v>
      </c>
      <c r="B72" s="72"/>
      <c r="C72" s="72"/>
      <c r="D72" s="72"/>
      <c r="E72" s="72"/>
      <c r="F72" s="72"/>
      <c r="G72" s="72"/>
      <c r="H72" s="72"/>
      <c r="I72" s="72"/>
      <c r="J72" s="73"/>
      <c r="K72" s="65">
        <f>+SUM(K73:K78)</f>
        <v>1573995691</v>
      </c>
      <c r="L72" s="74"/>
      <c r="M72" s="75"/>
      <c r="N72" s="76"/>
    </row>
    <row r="73" spans="1:20" s="37" customFormat="1" ht="39.950000000000003" customHeight="1" x14ac:dyDescent="0.25">
      <c r="A73" s="22">
        <v>46</v>
      </c>
      <c r="B73" s="33">
        <v>93141506</v>
      </c>
      <c r="C73" s="33" t="s">
        <v>104</v>
      </c>
      <c r="D73" s="34" t="s">
        <v>36</v>
      </c>
      <c r="E73" s="25" t="s">
        <v>17</v>
      </c>
      <c r="F73" s="22">
        <v>12</v>
      </c>
      <c r="G73" s="27" t="s">
        <v>11</v>
      </c>
      <c r="H73" s="28" t="s">
        <v>131</v>
      </c>
      <c r="I73" s="29" t="s">
        <v>12</v>
      </c>
      <c r="J73" s="63">
        <v>52937500</v>
      </c>
      <c r="K73" s="64">
        <f t="shared" ref="K73:K78" si="3">+J73*F73</f>
        <v>635250000</v>
      </c>
      <c r="L73" s="30" t="s">
        <v>13</v>
      </c>
      <c r="M73" s="30" t="s">
        <v>14</v>
      </c>
      <c r="N73" s="31" t="s">
        <v>74</v>
      </c>
      <c r="T73" s="38"/>
    </row>
    <row r="74" spans="1:20" s="37" customFormat="1" ht="39.950000000000003" customHeight="1" x14ac:dyDescent="0.25">
      <c r="A74" s="22">
        <v>47</v>
      </c>
      <c r="B74" s="33">
        <v>93141808</v>
      </c>
      <c r="C74" s="33" t="s">
        <v>105</v>
      </c>
      <c r="D74" s="34" t="s">
        <v>38</v>
      </c>
      <c r="E74" s="25" t="s">
        <v>10</v>
      </c>
      <c r="F74" s="22">
        <v>9</v>
      </c>
      <c r="G74" s="27" t="s">
        <v>11</v>
      </c>
      <c r="H74" s="28" t="s">
        <v>131</v>
      </c>
      <c r="I74" s="29" t="s">
        <v>12</v>
      </c>
      <c r="J74" s="63">
        <v>2885693</v>
      </c>
      <c r="K74" s="64">
        <f t="shared" si="3"/>
        <v>25971237</v>
      </c>
      <c r="L74" s="30" t="s">
        <v>13</v>
      </c>
      <c r="M74" s="30" t="s">
        <v>14</v>
      </c>
      <c r="N74" s="31" t="s">
        <v>74</v>
      </c>
      <c r="T74" s="38"/>
    </row>
    <row r="75" spans="1:20" s="37" customFormat="1" ht="39.950000000000003" customHeight="1" x14ac:dyDescent="0.25">
      <c r="A75" s="22">
        <v>48</v>
      </c>
      <c r="B75" s="33">
        <v>86101705</v>
      </c>
      <c r="C75" s="33" t="s">
        <v>106</v>
      </c>
      <c r="D75" s="34" t="s">
        <v>39</v>
      </c>
      <c r="E75" s="25" t="s">
        <v>17</v>
      </c>
      <c r="F75" s="22">
        <v>12</v>
      </c>
      <c r="G75" s="27" t="s">
        <v>11</v>
      </c>
      <c r="H75" s="28" t="s">
        <v>16</v>
      </c>
      <c r="I75" s="29" t="s">
        <v>12</v>
      </c>
      <c r="J75" s="63">
        <f>210399996/12</f>
        <v>17533333</v>
      </c>
      <c r="K75" s="64">
        <f t="shared" si="3"/>
        <v>210399996</v>
      </c>
      <c r="L75" s="30" t="s">
        <v>13</v>
      </c>
      <c r="M75" s="30" t="s">
        <v>14</v>
      </c>
      <c r="N75" s="31" t="s">
        <v>74</v>
      </c>
      <c r="T75" s="38"/>
    </row>
    <row r="76" spans="1:20" s="37" customFormat="1" ht="39.950000000000003" customHeight="1" x14ac:dyDescent="0.25">
      <c r="A76" s="22">
        <v>49</v>
      </c>
      <c r="B76" s="33">
        <v>80111707</v>
      </c>
      <c r="C76" s="33" t="s">
        <v>107</v>
      </c>
      <c r="D76" s="34" t="s">
        <v>53</v>
      </c>
      <c r="E76" s="25" t="s">
        <v>17</v>
      </c>
      <c r="F76" s="22">
        <v>12</v>
      </c>
      <c r="G76" s="27" t="s">
        <v>79</v>
      </c>
      <c r="H76" s="28" t="s">
        <v>131</v>
      </c>
      <c r="I76" s="29" t="s">
        <v>12</v>
      </c>
      <c r="J76" s="63">
        <v>55506732</v>
      </c>
      <c r="K76" s="64">
        <f t="shared" si="3"/>
        <v>666080784</v>
      </c>
      <c r="L76" s="30" t="s">
        <v>13</v>
      </c>
      <c r="M76" s="30" t="s">
        <v>14</v>
      </c>
      <c r="N76" s="31" t="s">
        <v>74</v>
      </c>
      <c r="T76" s="38"/>
    </row>
    <row r="77" spans="1:20" s="37" customFormat="1" ht="39.950000000000003" customHeight="1" x14ac:dyDescent="0.25">
      <c r="A77" s="22">
        <v>50</v>
      </c>
      <c r="B77" s="23">
        <v>81112500</v>
      </c>
      <c r="C77" s="24" t="s">
        <v>111</v>
      </c>
      <c r="D77" s="24" t="s">
        <v>125</v>
      </c>
      <c r="E77" s="25" t="s">
        <v>84</v>
      </c>
      <c r="F77" s="22">
        <v>12</v>
      </c>
      <c r="G77" s="27" t="s">
        <v>11</v>
      </c>
      <c r="H77" s="28" t="s">
        <v>131</v>
      </c>
      <c r="I77" s="29" t="s">
        <v>12</v>
      </c>
      <c r="J77" s="63">
        <f>17884000/12</f>
        <v>1490333.3333333333</v>
      </c>
      <c r="K77" s="64">
        <f t="shared" si="3"/>
        <v>17884000</v>
      </c>
      <c r="L77" s="30" t="s">
        <v>13</v>
      </c>
      <c r="M77" s="30" t="s">
        <v>14</v>
      </c>
      <c r="N77" s="31" t="s">
        <v>74</v>
      </c>
      <c r="T77" s="38"/>
    </row>
    <row r="78" spans="1:20" s="37" customFormat="1" ht="39.950000000000003" customHeight="1" x14ac:dyDescent="0.25">
      <c r="A78" s="22">
        <v>61</v>
      </c>
      <c r="B78" s="23">
        <v>81112500</v>
      </c>
      <c r="C78" s="24" t="s">
        <v>111</v>
      </c>
      <c r="D78" s="24" t="s">
        <v>126</v>
      </c>
      <c r="E78" s="25" t="s">
        <v>23</v>
      </c>
      <c r="F78" s="22">
        <v>12</v>
      </c>
      <c r="G78" s="27" t="s">
        <v>11</v>
      </c>
      <c r="H78" s="28" t="s">
        <v>131</v>
      </c>
      <c r="I78" s="29" t="s">
        <v>12</v>
      </c>
      <c r="J78" s="63">
        <f>18409674/12</f>
        <v>1534139.5</v>
      </c>
      <c r="K78" s="64">
        <f t="shared" si="3"/>
        <v>18409674</v>
      </c>
      <c r="L78" s="30" t="s">
        <v>13</v>
      </c>
      <c r="M78" s="30" t="s">
        <v>14</v>
      </c>
      <c r="N78" s="31" t="s">
        <v>74</v>
      </c>
      <c r="T78" s="38"/>
    </row>
    <row r="79" spans="1:20" s="37" customFormat="1" ht="39.950000000000003" customHeight="1" x14ac:dyDescent="0.25">
      <c r="A79" s="71" t="s">
        <v>155</v>
      </c>
      <c r="B79" s="72"/>
      <c r="C79" s="72"/>
      <c r="D79" s="72"/>
      <c r="E79" s="72"/>
      <c r="F79" s="72"/>
      <c r="G79" s="72"/>
      <c r="H79" s="72"/>
      <c r="I79" s="72"/>
      <c r="J79" s="73"/>
      <c r="K79" s="65">
        <f>+K80</f>
        <v>173466096</v>
      </c>
      <c r="L79" s="74"/>
      <c r="M79" s="75"/>
      <c r="N79" s="76"/>
    </row>
    <row r="80" spans="1:20" s="37" customFormat="1" ht="39.950000000000003" customHeight="1" x14ac:dyDescent="0.25">
      <c r="A80" s="22">
        <v>52</v>
      </c>
      <c r="B80" s="33">
        <v>55000000</v>
      </c>
      <c r="C80" s="27" t="s">
        <v>108</v>
      </c>
      <c r="D80" s="34" t="s">
        <v>175</v>
      </c>
      <c r="E80" s="27" t="s">
        <v>10</v>
      </c>
      <c r="F80" s="26">
        <v>12</v>
      </c>
      <c r="G80" s="27" t="s">
        <v>11</v>
      </c>
      <c r="H80" s="28" t="s">
        <v>16</v>
      </c>
      <c r="I80" s="29" t="s">
        <v>12</v>
      </c>
      <c r="J80" s="63">
        <v>14455508</v>
      </c>
      <c r="K80" s="64">
        <f>+J80*F80</f>
        <v>173466096</v>
      </c>
      <c r="L80" s="30" t="s">
        <v>13</v>
      </c>
      <c r="M80" s="30" t="s">
        <v>14</v>
      </c>
      <c r="N80" s="31" t="s">
        <v>73</v>
      </c>
    </row>
    <row r="81" spans="1:14" s="37" customFormat="1" ht="39.950000000000003" customHeight="1" x14ac:dyDescent="0.25">
      <c r="A81" s="71" t="s">
        <v>156</v>
      </c>
      <c r="B81" s="72"/>
      <c r="C81" s="72"/>
      <c r="D81" s="72"/>
      <c r="E81" s="72"/>
      <c r="F81" s="72"/>
      <c r="G81" s="72"/>
      <c r="H81" s="72"/>
      <c r="I81" s="72"/>
      <c r="J81" s="73"/>
      <c r="K81" s="65">
        <f>+SUM(K82:K85)</f>
        <v>154479422</v>
      </c>
      <c r="L81" s="74"/>
      <c r="M81" s="75"/>
      <c r="N81" s="76"/>
    </row>
    <row r="82" spans="1:14" s="32" customFormat="1" ht="39.950000000000003" customHeight="1" x14ac:dyDescent="0.25">
      <c r="A82" s="22">
        <v>53</v>
      </c>
      <c r="B82" s="33">
        <v>85111500</v>
      </c>
      <c r="C82" s="33" t="s">
        <v>109</v>
      </c>
      <c r="D82" s="34" t="s">
        <v>85</v>
      </c>
      <c r="E82" s="25" t="s">
        <v>40</v>
      </c>
      <c r="F82" s="22">
        <v>6</v>
      </c>
      <c r="G82" s="27" t="s">
        <v>18</v>
      </c>
      <c r="H82" s="28" t="s">
        <v>16</v>
      </c>
      <c r="I82" s="29" t="s">
        <v>12</v>
      </c>
      <c r="J82" s="63">
        <f>4652120/6</f>
        <v>775353.33333333337</v>
      </c>
      <c r="K82" s="64">
        <f>+J82*F82</f>
        <v>4652120</v>
      </c>
      <c r="L82" s="30" t="s">
        <v>13</v>
      </c>
      <c r="M82" s="30" t="s">
        <v>14</v>
      </c>
      <c r="N82" s="31" t="s">
        <v>74</v>
      </c>
    </row>
    <row r="83" spans="1:14" s="32" customFormat="1" ht="39.950000000000003" customHeight="1" x14ac:dyDescent="0.25">
      <c r="A83" s="22">
        <v>54</v>
      </c>
      <c r="B83" s="33">
        <v>46180000</v>
      </c>
      <c r="C83" s="33" t="s">
        <v>41</v>
      </c>
      <c r="D83" s="34" t="s">
        <v>42</v>
      </c>
      <c r="E83" s="25" t="s">
        <v>17</v>
      </c>
      <c r="F83" s="22">
        <v>2</v>
      </c>
      <c r="G83" s="27" t="s">
        <v>18</v>
      </c>
      <c r="H83" s="28" t="s">
        <v>16</v>
      </c>
      <c r="I83" s="29" t="s">
        <v>12</v>
      </c>
      <c r="J83" s="63">
        <v>2643249.9999999995</v>
      </c>
      <c r="K83" s="64">
        <f>+J83*F83</f>
        <v>5286499.9999999991</v>
      </c>
      <c r="L83" s="30" t="s">
        <v>13</v>
      </c>
      <c r="M83" s="30" t="s">
        <v>14</v>
      </c>
      <c r="N83" s="31" t="s">
        <v>74</v>
      </c>
    </row>
    <row r="84" spans="1:14" s="32" customFormat="1" ht="45.75" customHeight="1" x14ac:dyDescent="0.25">
      <c r="A84" s="22">
        <v>55</v>
      </c>
      <c r="B84" s="33">
        <v>46180000</v>
      </c>
      <c r="C84" s="33" t="s">
        <v>37</v>
      </c>
      <c r="D84" s="34" t="s">
        <v>110</v>
      </c>
      <c r="E84" s="25" t="s">
        <v>17</v>
      </c>
      <c r="F84" s="22">
        <v>2</v>
      </c>
      <c r="G84" s="27" t="s">
        <v>18</v>
      </c>
      <c r="H84" s="28" t="s">
        <v>16</v>
      </c>
      <c r="I84" s="29" t="s">
        <v>12</v>
      </c>
      <c r="J84" s="63">
        <v>3500000</v>
      </c>
      <c r="K84" s="64">
        <f>+J84*F84</f>
        <v>7000000</v>
      </c>
      <c r="L84" s="30" t="s">
        <v>13</v>
      </c>
      <c r="M84" s="30" t="s">
        <v>14</v>
      </c>
      <c r="N84" s="31" t="s">
        <v>74</v>
      </c>
    </row>
    <row r="85" spans="1:14" s="32" customFormat="1" ht="39.950000000000003" customHeight="1" x14ac:dyDescent="0.25">
      <c r="A85" s="22">
        <v>56</v>
      </c>
      <c r="B85" s="33">
        <v>81112500</v>
      </c>
      <c r="C85" s="33" t="s">
        <v>111</v>
      </c>
      <c r="D85" s="34" t="s">
        <v>43</v>
      </c>
      <c r="E85" s="25" t="s">
        <v>22</v>
      </c>
      <c r="F85" s="22">
        <v>6</v>
      </c>
      <c r="G85" s="27" t="s">
        <v>11</v>
      </c>
      <c r="H85" s="28" t="s">
        <v>131</v>
      </c>
      <c r="I85" s="29" t="s">
        <v>12</v>
      </c>
      <c r="J85" s="63">
        <v>22923467</v>
      </c>
      <c r="K85" s="64">
        <f>+J85*F85</f>
        <v>137540802</v>
      </c>
      <c r="L85" s="30" t="s">
        <v>13</v>
      </c>
      <c r="M85" s="30" t="s">
        <v>14</v>
      </c>
      <c r="N85" s="31" t="s">
        <v>74</v>
      </c>
    </row>
    <row r="86" spans="1:14" s="32" customFormat="1" ht="39.950000000000003" customHeight="1" x14ac:dyDescent="0.25">
      <c r="A86" s="71" t="s">
        <v>157</v>
      </c>
      <c r="B86" s="72"/>
      <c r="C86" s="72"/>
      <c r="D86" s="72"/>
      <c r="E86" s="72"/>
      <c r="F86" s="72"/>
      <c r="G86" s="72"/>
      <c r="H86" s="72"/>
      <c r="I86" s="72"/>
      <c r="J86" s="73"/>
      <c r="K86" s="65">
        <f>+SUM(K87:K88)</f>
        <v>182387358</v>
      </c>
      <c r="L86" s="74"/>
      <c r="M86" s="75"/>
      <c r="N86" s="76"/>
    </row>
    <row r="87" spans="1:14" s="32" customFormat="1" ht="39.950000000000003" customHeight="1" x14ac:dyDescent="0.25">
      <c r="A87" s="22">
        <v>57</v>
      </c>
      <c r="B87" s="33">
        <v>44120000</v>
      </c>
      <c r="C87" s="27" t="s">
        <v>112</v>
      </c>
      <c r="D87" s="34" t="s">
        <v>48</v>
      </c>
      <c r="E87" s="27" t="s">
        <v>10</v>
      </c>
      <c r="F87" s="26">
        <v>12</v>
      </c>
      <c r="G87" s="27" t="s">
        <v>11</v>
      </c>
      <c r="H87" s="28" t="s">
        <v>131</v>
      </c>
      <c r="I87" s="29" t="s">
        <v>12</v>
      </c>
      <c r="J87" s="63">
        <v>6825000</v>
      </c>
      <c r="K87" s="64">
        <f>+J87*F87</f>
        <v>81900000</v>
      </c>
      <c r="L87" s="30" t="s">
        <v>13</v>
      </c>
      <c r="M87" s="30" t="s">
        <v>14</v>
      </c>
      <c r="N87" s="31" t="s">
        <v>73</v>
      </c>
    </row>
    <row r="88" spans="1:14" s="32" customFormat="1" ht="39.950000000000003" customHeight="1" x14ac:dyDescent="0.25">
      <c r="A88" s="22">
        <v>58</v>
      </c>
      <c r="B88" s="33">
        <v>43191501</v>
      </c>
      <c r="C88" s="27" t="s">
        <v>130</v>
      </c>
      <c r="D88" s="34" t="s">
        <v>44</v>
      </c>
      <c r="E88" s="27" t="s">
        <v>40</v>
      </c>
      <c r="F88" s="26">
        <v>12</v>
      </c>
      <c r="G88" s="27" t="s">
        <v>11</v>
      </c>
      <c r="H88" s="28" t="s">
        <v>131</v>
      </c>
      <c r="I88" s="29" t="s">
        <v>12</v>
      </c>
      <c r="J88" s="63">
        <f>100487358/12</f>
        <v>8373946.5</v>
      </c>
      <c r="K88" s="64">
        <f>+J88*F88</f>
        <v>100487358</v>
      </c>
      <c r="L88" s="30" t="s">
        <v>13</v>
      </c>
      <c r="M88" s="30" t="s">
        <v>14</v>
      </c>
      <c r="N88" s="31" t="s">
        <v>73</v>
      </c>
    </row>
    <row r="89" spans="1:14" s="32" customFormat="1" ht="39.950000000000003" customHeight="1" x14ac:dyDescent="0.25">
      <c r="A89" s="71" t="s">
        <v>158</v>
      </c>
      <c r="B89" s="72"/>
      <c r="C89" s="72"/>
      <c r="D89" s="72"/>
      <c r="E89" s="72"/>
      <c r="F89" s="72"/>
      <c r="G89" s="72"/>
      <c r="H89" s="72"/>
      <c r="I89" s="72"/>
      <c r="J89" s="73"/>
      <c r="K89" s="65">
        <f>+K90</f>
        <v>1623654960</v>
      </c>
      <c r="L89" s="74"/>
      <c r="M89" s="75"/>
      <c r="N89" s="76"/>
    </row>
    <row r="90" spans="1:14" s="32" customFormat="1" ht="39.950000000000003" customHeight="1" x14ac:dyDescent="0.25">
      <c r="A90" s="22">
        <v>59</v>
      </c>
      <c r="B90" s="33">
        <v>92101501</v>
      </c>
      <c r="C90" s="33" t="s">
        <v>113</v>
      </c>
      <c r="D90" s="34" t="s">
        <v>51</v>
      </c>
      <c r="E90" s="27" t="s">
        <v>10</v>
      </c>
      <c r="F90" s="26">
        <v>12</v>
      </c>
      <c r="G90" s="27" t="s">
        <v>29</v>
      </c>
      <c r="H90" s="28" t="s">
        <v>131</v>
      </c>
      <c r="I90" s="29" t="s">
        <v>12</v>
      </c>
      <c r="J90" s="63">
        <v>135304580</v>
      </c>
      <c r="K90" s="64">
        <f>+J90*F90</f>
        <v>1623654960</v>
      </c>
      <c r="L90" s="30" t="s">
        <v>13</v>
      </c>
      <c r="M90" s="30" t="s">
        <v>14</v>
      </c>
      <c r="N90" s="31" t="s">
        <v>73</v>
      </c>
    </row>
    <row r="91" spans="1:14" s="32" customFormat="1" ht="39.950000000000003" customHeight="1" x14ac:dyDescent="0.25">
      <c r="A91" s="71" t="s">
        <v>173</v>
      </c>
      <c r="B91" s="72"/>
      <c r="C91" s="72"/>
      <c r="D91" s="72"/>
      <c r="E91" s="72"/>
      <c r="F91" s="72"/>
      <c r="G91" s="72"/>
      <c r="H91" s="72"/>
      <c r="I91" s="72"/>
      <c r="J91" s="73"/>
      <c r="K91" s="65">
        <f>+K92</f>
        <v>1385878020</v>
      </c>
      <c r="L91" s="74"/>
      <c r="M91" s="75"/>
      <c r="N91" s="76"/>
    </row>
    <row r="92" spans="1:14" s="32" customFormat="1" ht="39.950000000000003" customHeight="1" x14ac:dyDescent="0.25">
      <c r="A92" s="22">
        <v>60</v>
      </c>
      <c r="B92" s="33">
        <v>76110000</v>
      </c>
      <c r="C92" s="33" t="s">
        <v>52</v>
      </c>
      <c r="D92" s="34" t="s">
        <v>116</v>
      </c>
      <c r="E92" s="27" t="s">
        <v>10</v>
      </c>
      <c r="F92" s="26">
        <v>12</v>
      </c>
      <c r="G92" s="27" t="s">
        <v>29</v>
      </c>
      <c r="H92" s="28" t="s">
        <v>131</v>
      </c>
      <c r="I92" s="29" t="s">
        <v>12</v>
      </c>
      <c r="J92" s="63">
        <v>115489835</v>
      </c>
      <c r="K92" s="64">
        <f>+J92*F92</f>
        <v>1385878020</v>
      </c>
      <c r="L92" s="30" t="s">
        <v>13</v>
      </c>
      <c r="M92" s="30" t="s">
        <v>14</v>
      </c>
      <c r="N92" s="31" t="s">
        <v>73</v>
      </c>
    </row>
    <row r="93" spans="1:14" s="32" customFormat="1" ht="39.950000000000003" customHeight="1" x14ac:dyDescent="0.25">
      <c r="B93" s="40"/>
      <c r="C93" s="40"/>
      <c r="D93" s="46"/>
      <c r="E93" s="41"/>
      <c r="G93" s="42"/>
      <c r="H93" s="43"/>
      <c r="I93" s="44"/>
      <c r="J93" s="66"/>
      <c r="K93" s="67"/>
      <c r="L93" s="45"/>
      <c r="M93" s="45"/>
      <c r="N93" s="14"/>
    </row>
    <row r="94" spans="1:14" ht="27.75" customHeight="1" x14ac:dyDescent="0.25">
      <c r="E94" s="10"/>
      <c r="F94" s="11"/>
      <c r="G94" s="12"/>
      <c r="H94" s="13"/>
      <c r="I94" s="15"/>
      <c r="J94" s="68" t="s">
        <v>45</v>
      </c>
      <c r="K94" s="69">
        <f>+K91+K89+K86+K81+K79+K72+K66+K61+K41+K36+K30+K22+K20</f>
        <v>1797012229960.168</v>
      </c>
      <c r="L94" s="39"/>
    </row>
    <row r="95" spans="1:14" ht="13.5" customHeight="1" x14ac:dyDescent="0.25">
      <c r="M95" s="39"/>
      <c r="N95" s="39"/>
    </row>
  </sheetData>
  <autoFilter ref="A19:N92" xr:uid="{64A6C2BF-B5BE-4E64-833A-B41E6A03173E}"/>
  <mergeCells count="28">
    <mergeCell ref="F3:I7"/>
    <mergeCell ref="F9:I13"/>
    <mergeCell ref="A20:I20"/>
    <mergeCell ref="L20:N20"/>
    <mergeCell ref="A22:J22"/>
    <mergeCell ref="L22:N22"/>
    <mergeCell ref="A30:J30"/>
    <mergeCell ref="L30:N30"/>
    <mergeCell ref="A36:J36"/>
    <mergeCell ref="L36:N36"/>
    <mergeCell ref="A41:J41"/>
    <mergeCell ref="L41:N41"/>
    <mergeCell ref="A61:J61"/>
    <mergeCell ref="L61:N61"/>
    <mergeCell ref="A66:J66"/>
    <mergeCell ref="L66:N66"/>
    <mergeCell ref="A72:J72"/>
    <mergeCell ref="L72:N72"/>
    <mergeCell ref="A89:J89"/>
    <mergeCell ref="L89:N89"/>
    <mergeCell ref="A91:J91"/>
    <mergeCell ref="L91:N91"/>
    <mergeCell ref="A79:J79"/>
    <mergeCell ref="L79:N79"/>
    <mergeCell ref="A81:J81"/>
    <mergeCell ref="L81:N81"/>
    <mergeCell ref="A86:J86"/>
    <mergeCell ref="L86:N86"/>
  </mergeCells>
  <dataValidations count="5">
    <dataValidation type="list" allowBlank="1" showInputMessage="1" showErrorMessage="1" sqref="L65172:L65281 GA65172:GA65281 PW65172:PW65281 ZS65172:ZS65281 AJO65172:AJO65281 ATK65172:ATK65281 BDG65172:BDG65281 BNC65172:BNC65281 BWY65172:BWY65281 CGU65172:CGU65281 CQQ65172:CQQ65281 DAM65172:DAM65281 DKI65172:DKI65281 DUE65172:DUE65281 EEA65172:EEA65281 ENW65172:ENW65281 EXS65172:EXS65281 FHO65172:FHO65281 FRK65172:FRK65281 GBG65172:GBG65281 GLC65172:GLC65281 GUY65172:GUY65281 HEU65172:HEU65281 HOQ65172:HOQ65281 HYM65172:HYM65281 III65172:III65281 ISE65172:ISE65281 JCA65172:JCA65281 JLW65172:JLW65281 JVS65172:JVS65281 KFO65172:KFO65281 KPK65172:KPK65281 KZG65172:KZG65281 LJC65172:LJC65281 LSY65172:LSY65281 MCU65172:MCU65281 MMQ65172:MMQ65281 MWM65172:MWM65281 NGI65172:NGI65281 NQE65172:NQE65281 OAA65172:OAA65281 OJW65172:OJW65281 OTS65172:OTS65281 PDO65172:PDO65281 PNK65172:PNK65281 PXG65172:PXG65281 QHC65172:QHC65281 QQY65172:QQY65281 RAU65172:RAU65281 RKQ65172:RKQ65281 RUM65172:RUM65281 SEI65172:SEI65281 SOE65172:SOE65281 SYA65172:SYA65281 THW65172:THW65281 TRS65172:TRS65281 UBO65172:UBO65281 ULK65172:ULK65281 UVG65172:UVG65281 VFC65172:VFC65281 VOY65172:VOY65281 VYU65172:VYU65281 WIQ65172:WIQ65281 WSM65172:WSM65281 L130708:L130817 GA130708:GA130817 PW130708:PW130817 ZS130708:ZS130817 AJO130708:AJO130817 ATK130708:ATK130817 BDG130708:BDG130817 BNC130708:BNC130817 BWY130708:BWY130817 CGU130708:CGU130817 CQQ130708:CQQ130817 DAM130708:DAM130817 DKI130708:DKI130817 DUE130708:DUE130817 EEA130708:EEA130817 ENW130708:ENW130817 EXS130708:EXS130817 FHO130708:FHO130817 FRK130708:FRK130817 GBG130708:GBG130817 GLC130708:GLC130817 GUY130708:GUY130817 HEU130708:HEU130817 HOQ130708:HOQ130817 HYM130708:HYM130817 III130708:III130817 ISE130708:ISE130817 JCA130708:JCA130817 JLW130708:JLW130817 JVS130708:JVS130817 KFO130708:KFO130817 KPK130708:KPK130817 KZG130708:KZG130817 LJC130708:LJC130817 LSY130708:LSY130817 MCU130708:MCU130817 MMQ130708:MMQ130817 MWM130708:MWM130817 NGI130708:NGI130817 NQE130708:NQE130817 OAA130708:OAA130817 OJW130708:OJW130817 OTS130708:OTS130817 PDO130708:PDO130817 PNK130708:PNK130817 PXG130708:PXG130817 QHC130708:QHC130817 QQY130708:QQY130817 RAU130708:RAU130817 RKQ130708:RKQ130817 RUM130708:RUM130817 SEI130708:SEI130817 SOE130708:SOE130817 SYA130708:SYA130817 THW130708:THW130817 TRS130708:TRS130817 UBO130708:UBO130817 ULK130708:ULK130817 UVG130708:UVG130817 VFC130708:VFC130817 VOY130708:VOY130817 VYU130708:VYU130817 WIQ130708:WIQ130817 WSM130708:WSM130817 L196244:L196353 GA196244:GA196353 PW196244:PW196353 ZS196244:ZS196353 AJO196244:AJO196353 ATK196244:ATK196353 BDG196244:BDG196353 BNC196244:BNC196353 BWY196244:BWY196353 CGU196244:CGU196353 CQQ196244:CQQ196353 DAM196244:DAM196353 DKI196244:DKI196353 DUE196244:DUE196353 EEA196244:EEA196353 ENW196244:ENW196353 EXS196244:EXS196353 FHO196244:FHO196353 FRK196244:FRK196353 GBG196244:GBG196353 GLC196244:GLC196353 GUY196244:GUY196353 HEU196244:HEU196353 HOQ196244:HOQ196353 HYM196244:HYM196353 III196244:III196353 ISE196244:ISE196353 JCA196244:JCA196353 JLW196244:JLW196353 JVS196244:JVS196353 KFO196244:KFO196353 KPK196244:KPK196353 KZG196244:KZG196353 LJC196244:LJC196353 LSY196244:LSY196353 MCU196244:MCU196353 MMQ196244:MMQ196353 MWM196244:MWM196353 NGI196244:NGI196353 NQE196244:NQE196353 OAA196244:OAA196353 OJW196244:OJW196353 OTS196244:OTS196353 PDO196244:PDO196353 PNK196244:PNK196353 PXG196244:PXG196353 QHC196244:QHC196353 QQY196244:QQY196353 RAU196244:RAU196353 RKQ196244:RKQ196353 RUM196244:RUM196353 SEI196244:SEI196353 SOE196244:SOE196353 SYA196244:SYA196353 THW196244:THW196353 TRS196244:TRS196353 UBO196244:UBO196353 ULK196244:ULK196353 UVG196244:UVG196353 VFC196244:VFC196353 VOY196244:VOY196353 VYU196244:VYU196353 WIQ196244:WIQ196353 WSM196244:WSM196353 L261780:L261889 GA261780:GA261889 PW261780:PW261889 ZS261780:ZS261889 AJO261780:AJO261889 ATK261780:ATK261889 BDG261780:BDG261889 BNC261780:BNC261889 BWY261780:BWY261889 CGU261780:CGU261889 CQQ261780:CQQ261889 DAM261780:DAM261889 DKI261780:DKI261889 DUE261780:DUE261889 EEA261780:EEA261889 ENW261780:ENW261889 EXS261780:EXS261889 FHO261780:FHO261889 FRK261780:FRK261889 GBG261780:GBG261889 GLC261780:GLC261889 GUY261780:GUY261889 HEU261780:HEU261889 HOQ261780:HOQ261889 HYM261780:HYM261889 III261780:III261889 ISE261780:ISE261889 JCA261780:JCA261889 JLW261780:JLW261889 JVS261780:JVS261889 KFO261780:KFO261889 KPK261780:KPK261889 KZG261780:KZG261889 LJC261780:LJC261889 LSY261780:LSY261889 MCU261780:MCU261889 MMQ261780:MMQ261889 MWM261780:MWM261889 NGI261780:NGI261889 NQE261780:NQE261889 OAA261780:OAA261889 OJW261780:OJW261889 OTS261780:OTS261889 PDO261780:PDO261889 PNK261780:PNK261889 PXG261780:PXG261889 QHC261780:QHC261889 QQY261780:QQY261889 RAU261780:RAU261889 RKQ261780:RKQ261889 RUM261780:RUM261889 SEI261780:SEI261889 SOE261780:SOE261889 SYA261780:SYA261889 THW261780:THW261889 TRS261780:TRS261889 UBO261780:UBO261889 ULK261780:ULK261889 UVG261780:UVG261889 VFC261780:VFC261889 VOY261780:VOY261889 VYU261780:VYU261889 WIQ261780:WIQ261889 WSM261780:WSM261889 L327316:L327425 GA327316:GA327425 PW327316:PW327425 ZS327316:ZS327425 AJO327316:AJO327425 ATK327316:ATK327425 BDG327316:BDG327425 BNC327316:BNC327425 BWY327316:BWY327425 CGU327316:CGU327425 CQQ327316:CQQ327425 DAM327316:DAM327425 DKI327316:DKI327425 DUE327316:DUE327425 EEA327316:EEA327425 ENW327316:ENW327425 EXS327316:EXS327425 FHO327316:FHO327425 FRK327316:FRK327425 GBG327316:GBG327425 GLC327316:GLC327425 GUY327316:GUY327425 HEU327316:HEU327425 HOQ327316:HOQ327425 HYM327316:HYM327425 III327316:III327425 ISE327316:ISE327425 JCA327316:JCA327425 JLW327316:JLW327425 JVS327316:JVS327425 KFO327316:KFO327425 KPK327316:KPK327425 KZG327316:KZG327425 LJC327316:LJC327425 LSY327316:LSY327425 MCU327316:MCU327425 MMQ327316:MMQ327425 MWM327316:MWM327425 NGI327316:NGI327425 NQE327316:NQE327425 OAA327316:OAA327425 OJW327316:OJW327425 OTS327316:OTS327425 PDO327316:PDO327425 PNK327316:PNK327425 PXG327316:PXG327425 QHC327316:QHC327425 QQY327316:QQY327425 RAU327316:RAU327425 RKQ327316:RKQ327425 RUM327316:RUM327425 SEI327316:SEI327425 SOE327316:SOE327425 SYA327316:SYA327425 THW327316:THW327425 TRS327316:TRS327425 UBO327316:UBO327425 ULK327316:ULK327425 UVG327316:UVG327425 VFC327316:VFC327425 VOY327316:VOY327425 VYU327316:VYU327425 WIQ327316:WIQ327425 WSM327316:WSM327425 L392852:L392961 GA392852:GA392961 PW392852:PW392961 ZS392852:ZS392961 AJO392852:AJO392961 ATK392852:ATK392961 BDG392852:BDG392961 BNC392852:BNC392961 BWY392852:BWY392961 CGU392852:CGU392961 CQQ392852:CQQ392961 DAM392852:DAM392961 DKI392852:DKI392961 DUE392852:DUE392961 EEA392852:EEA392961 ENW392852:ENW392961 EXS392852:EXS392961 FHO392852:FHO392961 FRK392852:FRK392961 GBG392852:GBG392961 GLC392852:GLC392961 GUY392852:GUY392961 HEU392852:HEU392961 HOQ392852:HOQ392961 HYM392852:HYM392961 III392852:III392961 ISE392852:ISE392961 JCA392852:JCA392961 JLW392852:JLW392961 JVS392852:JVS392961 KFO392852:KFO392961 KPK392852:KPK392961 KZG392852:KZG392961 LJC392852:LJC392961 LSY392852:LSY392961 MCU392852:MCU392961 MMQ392852:MMQ392961 MWM392852:MWM392961 NGI392852:NGI392961 NQE392852:NQE392961 OAA392852:OAA392961 OJW392852:OJW392961 OTS392852:OTS392961 PDO392852:PDO392961 PNK392852:PNK392961 PXG392852:PXG392961 QHC392852:QHC392961 QQY392852:QQY392961 RAU392852:RAU392961 RKQ392852:RKQ392961 RUM392852:RUM392961 SEI392852:SEI392961 SOE392852:SOE392961 SYA392852:SYA392961 THW392852:THW392961 TRS392852:TRS392961 UBO392852:UBO392961 ULK392852:ULK392961 UVG392852:UVG392961 VFC392852:VFC392961 VOY392852:VOY392961 VYU392852:VYU392961 WIQ392852:WIQ392961 WSM392852:WSM392961 L458388:L458497 GA458388:GA458497 PW458388:PW458497 ZS458388:ZS458497 AJO458388:AJO458497 ATK458388:ATK458497 BDG458388:BDG458497 BNC458388:BNC458497 BWY458388:BWY458497 CGU458388:CGU458497 CQQ458388:CQQ458497 DAM458388:DAM458497 DKI458388:DKI458497 DUE458388:DUE458497 EEA458388:EEA458497 ENW458388:ENW458497 EXS458388:EXS458497 FHO458388:FHO458497 FRK458388:FRK458497 GBG458388:GBG458497 GLC458388:GLC458497 GUY458388:GUY458497 HEU458388:HEU458497 HOQ458388:HOQ458497 HYM458388:HYM458497 III458388:III458497 ISE458388:ISE458497 JCA458388:JCA458497 JLW458388:JLW458497 JVS458388:JVS458497 KFO458388:KFO458497 KPK458388:KPK458497 KZG458388:KZG458497 LJC458388:LJC458497 LSY458388:LSY458497 MCU458388:MCU458497 MMQ458388:MMQ458497 MWM458388:MWM458497 NGI458388:NGI458497 NQE458388:NQE458497 OAA458388:OAA458497 OJW458388:OJW458497 OTS458388:OTS458497 PDO458388:PDO458497 PNK458388:PNK458497 PXG458388:PXG458497 QHC458388:QHC458497 QQY458388:QQY458497 RAU458388:RAU458497 RKQ458388:RKQ458497 RUM458388:RUM458497 SEI458388:SEI458497 SOE458388:SOE458497 SYA458388:SYA458497 THW458388:THW458497 TRS458388:TRS458497 UBO458388:UBO458497 ULK458388:ULK458497 UVG458388:UVG458497 VFC458388:VFC458497 VOY458388:VOY458497 VYU458388:VYU458497 WIQ458388:WIQ458497 WSM458388:WSM458497 L523924:L524033 GA523924:GA524033 PW523924:PW524033 ZS523924:ZS524033 AJO523924:AJO524033 ATK523924:ATK524033 BDG523924:BDG524033 BNC523924:BNC524033 BWY523924:BWY524033 CGU523924:CGU524033 CQQ523924:CQQ524033 DAM523924:DAM524033 DKI523924:DKI524033 DUE523924:DUE524033 EEA523924:EEA524033 ENW523924:ENW524033 EXS523924:EXS524033 FHO523924:FHO524033 FRK523924:FRK524033 GBG523924:GBG524033 GLC523924:GLC524033 GUY523924:GUY524033 HEU523924:HEU524033 HOQ523924:HOQ524033 HYM523924:HYM524033 III523924:III524033 ISE523924:ISE524033 JCA523924:JCA524033 JLW523924:JLW524033 JVS523924:JVS524033 KFO523924:KFO524033 KPK523924:KPK524033 KZG523924:KZG524033 LJC523924:LJC524033 LSY523924:LSY524033 MCU523924:MCU524033 MMQ523924:MMQ524033 MWM523924:MWM524033 NGI523924:NGI524033 NQE523924:NQE524033 OAA523924:OAA524033 OJW523924:OJW524033 OTS523924:OTS524033 PDO523924:PDO524033 PNK523924:PNK524033 PXG523924:PXG524033 QHC523924:QHC524033 QQY523924:QQY524033 RAU523924:RAU524033 RKQ523924:RKQ524033 RUM523924:RUM524033 SEI523924:SEI524033 SOE523924:SOE524033 SYA523924:SYA524033 THW523924:THW524033 TRS523924:TRS524033 UBO523924:UBO524033 ULK523924:ULK524033 UVG523924:UVG524033 VFC523924:VFC524033 VOY523924:VOY524033 VYU523924:VYU524033 WIQ523924:WIQ524033 WSM523924:WSM524033 L589460:L589569 GA589460:GA589569 PW589460:PW589569 ZS589460:ZS589569 AJO589460:AJO589569 ATK589460:ATK589569 BDG589460:BDG589569 BNC589460:BNC589569 BWY589460:BWY589569 CGU589460:CGU589569 CQQ589460:CQQ589569 DAM589460:DAM589569 DKI589460:DKI589569 DUE589460:DUE589569 EEA589460:EEA589569 ENW589460:ENW589569 EXS589460:EXS589569 FHO589460:FHO589569 FRK589460:FRK589569 GBG589460:GBG589569 GLC589460:GLC589569 GUY589460:GUY589569 HEU589460:HEU589569 HOQ589460:HOQ589569 HYM589460:HYM589569 III589460:III589569 ISE589460:ISE589569 JCA589460:JCA589569 JLW589460:JLW589569 JVS589460:JVS589569 KFO589460:KFO589569 KPK589460:KPK589569 KZG589460:KZG589569 LJC589460:LJC589569 LSY589460:LSY589569 MCU589460:MCU589569 MMQ589460:MMQ589569 MWM589460:MWM589569 NGI589460:NGI589569 NQE589460:NQE589569 OAA589460:OAA589569 OJW589460:OJW589569 OTS589460:OTS589569 PDO589460:PDO589569 PNK589460:PNK589569 PXG589460:PXG589569 QHC589460:QHC589569 QQY589460:QQY589569 RAU589460:RAU589569 RKQ589460:RKQ589569 RUM589460:RUM589569 SEI589460:SEI589569 SOE589460:SOE589569 SYA589460:SYA589569 THW589460:THW589569 TRS589460:TRS589569 UBO589460:UBO589569 ULK589460:ULK589569 UVG589460:UVG589569 VFC589460:VFC589569 VOY589460:VOY589569 VYU589460:VYU589569 WIQ589460:WIQ589569 WSM589460:WSM589569 L654996:L655105 GA654996:GA655105 PW654996:PW655105 ZS654996:ZS655105 AJO654996:AJO655105 ATK654996:ATK655105 BDG654996:BDG655105 BNC654996:BNC655105 BWY654996:BWY655105 CGU654996:CGU655105 CQQ654996:CQQ655105 DAM654996:DAM655105 DKI654996:DKI655105 DUE654996:DUE655105 EEA654996:EEA655105 ENW654996:ENW655105 EXS654996:EXS655105 FHO654996:FHO655105 FRK654996:FRK655105 GBG654996:GBG655105 GLC654996:GLC655105 GUY654996:GUY655105 HEU654996:HEU655105 HOQ654996:HOQ655105 HYM654996:HYM655105 III654996:III655105 ISE654996:ISE655105 JCA654996:JCA655105 JLW654996:JLW655105 JVS654996:JVS655105 KFO654996:KFO655105 KPK654996:KPK655105 KZG654996:KZG655105 LJC654996:LJC655105 LSY654996:LSY655105 MCU654996:MCU655105 MMQ654996:MMQ655105 MWM654996:MWM655105 NGI654996:NGI655105 NQE654996:NQE655105 OAA654996:OAA655105 OJW654996:OJW655105 OTS654996:OTS655105 PDO654996:PDO655105 PNK654996:PNK655105 PXG654996:PXG655105 QHC654996:QHC655105 QQY654996:QQY655105 RAU654996:RAU655105 RKQ654996:RKQ655105 RUM654996:RUM655105 SEI654996:SEI655105 SOE654996:SOE655105 SYA654996:SYA655105 THW654996:THW655105 TRS654996:TRS655105 UBO654996:UBO655105 ULK654996:ULK655105 UVG654996:UVG655105 VFC654996:VFC655105 VOY654996:VOY655105 VYU654996:VYU655105 WIQ654996:WIQ655105 WSM654996:WSM655105 L720532:L720641 GA720532:GA720641 PW720532:PW720641 ZS720532:ZS720641 AJO720532:AJO720641 ATK720532:ATK720641 BDG720532:BDG720641 BNC720532:BNC720641 BWY720532:BWY720641 CGU720532:CGU720641 CQQ720532:CQQ720641 DAM720532:DAM720641 DKI720532:DKI720641 DUE720532:DUE720641 EEA720532:EEA720641 ENW720532:ENW720641 EXS720532:EXS720641 FHO720532:FHO720641 FRK720532:FRK720641 GBG720532:GBG720641 GLC720532:GLC720641 GUY720532:GUY720641 HEU720532:HEU720641 HOQ720532:HOQ720641 HYM720532:HYM720641 III720532:III720641 ISE720532:ISE720641 JCA720532:JCA720641 JLW720532:JLW720641 JVS720532:JVS720641 KFO720532:KFO720641 KPK720532:KPK720641 KZG720532:KZG720641 LJC720532:LJC720641 LSY720532:LSY720641 MCU720532:MCU720641 MMQ720532:MMQ720641 MWM720532:MWM720641 NGI720532:NGI720641 NQE720532:NQE720641 OAA720532:OAA720641 OJW720532:OJW720641 OTS720532:OTS720641 PDO720532:PDO720641 PNK720532:PNK720641 PXG720532:PXG720641 QHC720532:QHC720641 QQY720532:QQY720641 RAU720532:RAU720641 RKQ720532:RKQ720641 RUM720532:RUM720641 SEI720532:SEI720641 SOE720532:SOE720641 SYA720532:SYA720641 THW720532:THW720641 TRS720532:TRS720641 UBO720532:UBO720641 ULK720532:ULK720641 UVG720532:UVG720641 VFC720532:VFC720641 VOY720532:VOY720641 VYU720532:VYU720641 WIQ720532:WIQ720641 WSM720532:WSM720641 L786068:L786177 GA786068:GA786177 PW786068:PW786177 ZS786068:ZS786177 AJO786068:AJO786177 ATK786068:ATK786177 BDG786068:BDG786177 BNC786068:BNC786177 BWY786068:BWY786177 CGU786068:CGU786177 CQQ786068:CQQ786177 DAM786068:DAM786177 DKI786068:DKI786177 DUE786068:DUE786177 EEA786068:EEA786177 ENW786068:ENW786177 EXS786068:EXS786177 FHO786068:FHO786177 FRK786068:FRK786177 GBG786068:GBG786177 GLC786068:GLC786177 GUY786068:GUY786177 HEU786068:HEU786177 HOQ786068:HOQ786177 HYM786068:HYM786177 III786068:III786177 ISE786068:ISE786177 JCA786068:JCA786177 JLW786068:JLW786177 JVS786068:JVS786177 KFO786068:KFO786177 KPK786068:KPK786177 KZG786068:KZG786177 LJC786068:LJC786177 LSY786068:LSY786177 MCU786068:MCU786177 MMQ786068:MMQ786177 MWM786068:MWM786177 NGI786068:NGI786177 NQE786068:NQE786177 OAA786068:OAA786177 OJW786068:OJW786177 OTS786068:OTS786177 PDO786068:PDO786177 PNK786068:PNK786177 PXG786068:PXG786177 QHC786068:QHC786177 QQY786068:QQY786177 RAU786068:RAU786177 RKQ786068:RKQ786177 RUM786068:RUM786177 SEI786068:SEI786177 SOE786068:SOE786177 SYA786068:SYA786177 THW786068:THW786177 TRS786068:TRS786177 UBO786068:UBO786177 ULK786068:ULK786177 UVG786068:UVG786177 VFC786068:VFC786177 VOY786068:VOY786177 VYU786068:VYU786177 WIQ786068:WIQ786177 WSM786068:WSM786177 L851604:L851713 GA851604:GA851713 PW851604:PW851713 ZS851604:ZS851713 AJO851604:AJO851713 ATK851604:ATK851713 BDG851604:BDG851713 BNC851604:BNC851713 BWY851604:BWY851713 CGU851604:CGU851713 CQQ851604:CQQ851713 DAM851604:DAM851713 DKI851604:DKI851713 DUE851604:DUE851713 EEA851604:EEA851713 ENW851604:ENW851713 EXS851604:EXS851713 FHO851604:FHO851713 FRK851604:FRK851713 GBG851604:GBG851713 GLC851604:GLC851713 GUY851604:GUY851713 HEU851604:HEU851713 HOQ851604:HOQ851713 HYM851604:HYM851713 III851604:III851713 ISE851604:ISE851713 JCA851604:JCA851713 JLW851604:JLW851713 JVS851604:JVS851713 KFO851604:KFO851713 KPK851604:KPK851713 KZG851604:KZG851713 LJC851604:LJC851713 LSY851604:LSY851713 MCU851604:MCU851713 MMQ851604:MMQ851713 MWM851604:MWM851713 NGI851604:NGI851713 NQE851604:NQE851713 OAA851604:OAA851713 OJW851604:OJW851713 OTS851604:OTS851713 PDO851604:PDO851713 PNK851604:PNK851713 PXG851604:PXG851713 QHC851604:QHC851713 QQY851604:QQY851713 RAU851604:RAU851713 RKQ851604:RKQ851713 RUM851604:RUM851713 SEI851604:SEI851713 SOE851604:SOE851713 SYA851604:SYA851713 THW851604:THW851713 TRS851604:TRS851713 UBO851604:UBO851713 ULK851604:ULK851713 UVG851604:UVG851713 VFC851604:VFC851713 VOY851604:VOY851713 VYU851604:VYU851713 WIQ851604:WIQ851713 WSM851604:WSM851713 L917140:L917249 GA917140:GA917249 PW917140:PW917249 ZS917140:ZS917249 AJO917140:AJO917249 ATK917140:ATK917249 BDG917140:BDG917249 BNC917140:BNC917249 BWY917140:BWY917249 CGU917140:CGU917249 CQQ917140:CQQ917249 DAM917140:DAM917249 DKI917140:DKI917249 DUE917140:DUE917249 EEA917140:EEA917249 ENW917140:ENW917249 EXS917140:EXS917249 FHO917140:FHO917249 FRK917140:FRK917249 GBG917140:GBG917249 GLC917140:GLC917249 GUY917140:GUY917249 HEU917140:HEU917249 HOQ917140:HOQ917249 HYM917140:HYM917249 III917140:III917249 ISE917140:ISE917249 JCA917140:JCA917249 JLW917140:JLW917249 JVS917140:JVS917249 KFO917140:KFO917249 KPK917140:KPK917249 KZG917140:KZG917249 LJC917140:LJC917249 LSY917140:LSY917249 MCU917140:MCU917249 MMQ917140:MMQ917249 MWM917140:MWM917249 NGI917140:NGI917249 NQE917140:NQE917249 OAA917140:OAA917249 OJW917140:OJW917249 OTS917140:OTS917249 PDO917140:PDO917249 PNK917140:PNK917249 PXG917140:PXG917249 QHC917140:QHC917249 QQY917140:QQY917249 RAU917140:RAU917249 RKQ917140:RKQ917249 RUM917140:RUM917249 SEI917140:SEI917249 SOE917140:SOE917249 SYA917140:SYA917249 THW917140:THW917249 TRS917140:TRS917249 UBO917140:UBO917249 ULK917140:ULK917249 UVG917140:UVG917249 VFC917140:VFC917249 VOY917140:VOY917249 VYU917140:VYU917249 WIQ917140:WIQ917249 WSM917140:WSM917249 L982676:L982785 GA982676:GA982785 PW982676:PW982785 ZS982676:ZS982785 AJO982676:AJO982785 ATK982676:ATK982785 BDG982676:BDG982785 BNC982676:BNC982785 BWY982676:BWY982785 CGU982676:CGU982785 CQQ982676:CQQ982785 DAM982676:DAM982785 DKI982676:DKI982785 DUE982676:DUE982785 EEA982676:EEA982785 ENW982676:ENW982785 EXS982676:EXS982785 FHO982676:FHO982785 FRK982676:FRK982785 GBG982676:GBG982785 GLC982676:GLC982785 GUY982676:GUY982785 HEU982676:HEU982785 HOQ982676:HOQ982785 HYM982676:HYM982785 III982676:III982785 ISE982676:ISE982785 JCA982676:JCA982785 JLW982676:JLW982785 JVS982676:JVS982785 KFO982676:KFO982785 KPK982676:KPK982785 KZG982676:KZG982785 LJC982676:LJC982785 LSY982676:LSY982785 MCU982676:MCU982785 MMQ982676:MMQ982785 MWM982676:MWM982785 NGI982676:NGI982785 NQE982676:NQE982785 OAA982676:OAA982785 OJW982676:OJW982785 OTS982676:OTS982785 PDO982676:PDO982785 PNK982676:PNK982785 PXG982676:PXG982785 QHC982676:QHC982785 QQY982676:QQY982785 RAU982676:RAU982785 RKQ982676:RKQ982785 RUM982676:RUM982785 SEI982676:SEI982785 SOE982676:SOE982785 SYA982676:SYA982785 THW982676:THW982785 TRS982676:TRS982785 UBO982676:UBO982785 ULK982676:ULK982785 UVG982676:UVG982785 VFC982676:VFC982785 VOY982676:VOY982785 VYU982676:VYU982785 WIQ982676:WIQ982785 WSM982676:WSM982785 L1048212:L1048576 GA1048212:GA1048576 PW1048212:PW1048576 ZS1048212:ZS1048576 AJO1048212:AJO1048576 ATK1048212:ATK1048576 BDG1048212:BDG1048576 BNC1048212:BNC1048576 BWY1048212:BWY1048576 CGU1048212:CGU1048576 CQQ1048212:CQQ1048576 DAM1048212:DAM1048576 DKI1048212:DKI1048576 DUE1048212:DUE1048576 EEA1048212:EEA1048576 ENW1048212:ENW1048576 EXS1048212:EXS1048576 FHO1048212:FHO1048576 FRK1048212:FRK1048576 GBG1048212:GBG1048576 GLC1048212:GLC1048576 GUY1048212:GUY1048576 HEU1048212:HEU1048576 HOQ1048212:HOQ1048576 HYM1048212:HYM1048576 III1048212:III1048576 ISE1048212:ISE1048576 JCA1048212:JCA1048576 JLW1048212:JLW1048576 JVS1048212:JVS1048576 KFO1048212:KFO1048576 KPK1048212:KPK1048576 KZG1048212:KZG1048576 LJC1048212:LJC1048576 LSY1048212:LSY1048576 MCU1048212:MCU1048576 MMQ1048212:MMQ1048576 MWM1048212:MWM1048576 NGI1048212:NGI1048576 NQE1048212:NQE1048576 OAA1048212:OAA1048576 OJW1048212:OJW1048576 OTS1048212:OTS1048576 PDO1048212:PDO1048576 PNK1048212:PNK1048576 PXG1048212:PXG1048576 QHC1048212:QHC1048576 QQY1048212:QQY1048576 RAU1048212:RAU1048576 RKQ1048212:RKQ1048576 RUM1048212:RUM1048576 SEI1048212:SEI1048576 SOE1048212:SOE1048576 SYA1048212:SYA1048576 THW1048212:THW1048576 TRS1048212:TRS1048576 UBO1048212:UBO1048576 ULK1048212:ULK1048576 UVG1048212:UVG1048576 VFC1048212:VFC1048576 VOY1048212:VOY1048576 VYU1048212:VYU1048576 WIQ1048212:WIQ1048576 WSM1048212:WSM1048576" xr:uid="{8B37A851-B409-49B5-9AA6-F764751FB383}">
      <formula1>vf</formula1>
    </dataValidation>
    <dataValidation type="list" allowBlank="1" showInputMessage="1" showErrorMessage="1" sqref="M65172:M65281 GB65172:GB65281 PX65172:PX65281 ZT65172:ZT65281 AJP65172:AJP65281 ATL65172:ATL65281 BDH65172:BDH65281 BND65172:BND65281 BWZ65172:BWZ65281 CGV65172:CGV65281 CQR65172:CQR65281 DAN65172:DAN65281 DKJ65172:DKJ65281 DUF65172:DUF65281 EEB65172:EEB65281 ENX65172:ENX65281 EXT65172:EXT65281 FHP65172:FHP65281 FRL65172:FRL65281 GBH65172:GBH65281 GLD65172:GLD65281 GUZ65172:GUZ65281 HEV65172:HEV65281 HOR65172:HOR65281 HYN65172:HYN65281 IIJ65172:IIJ65281 ISF65172:ISF65281 JCB65172:JCB65281 JLX65172:JLX65281 JVT65172:JVT65281 KFP65172:KFP65281 KPL65172:KPL65281 KZH65172:KZH65281 LJD65172:LJD65281 LSZ65172:LSZ65281 MCV65172:MCV65281 MMR65172:MMR65281 MWN65172:MWN65281 NGJ65172:NGJ65281 NQF65172:NQF65281 OAB65172:OAB65281 OJX65172:OJX65281 OTT65172:OTT65281 PDP65172:PDP65281 PNL65172:PNL65281 PXH65172:PXH65281 QHD65172:QHD65281 QQZ65172:QQZ65281 RAV65172:RAV65281 RKR65172:RKR65281 RUN65172:RUN65281 SEJ65172:SEJ65281 SOF65172:SOF65281 SYB65172:SYB65281 THX65172:THX65281 TRT65172:TRT65281 UBP65172:UBP65281 ULL65172:ULL65281 UVH65172:UVH65281 VFD65172:VFD65281 VOZ65172:VOZ65281 VYV65172:VYV65281 WIR65172:WIR65281 WSN65172:WSN65281 M130708:M130817 GB130708:GB130817 PX130708:PX130817 ZT130708:ZT130817 AJP130708:AJP130817 ATL130708:ATL130817 BDH130708:BDH130817 BND130708:BND130817 BWZ130708:BWZ130817 CGV130708:CGV130817 CQR130708:CQR130817 DAN130708:DAN130817 DKJ130708:DKJ130817 DUF130708:DUF130817 EEB130708:EEB130817 ENX130708:ENX130817 EXT130708:EXT130817 FHP130708:FHP130817 FRL130708:FRL130817 GBH130708:GBH130817 GLD130708:GLD130817 GUZ130708:GUZ130817 HEV130708:HEV130817 HOR130708:HOR130817 HYN130708:HYN130817 IIJ130708:IIJ130817 ISF130708:ISF130817 JCB130708:JCB130817 JLX130708:JLX130817 JVT130708:JVT130817 KFP130708:KFP130817 KPL130708:KPL130817 KZH130708:KZH130817 LJD130708:LJD130817 LSZ130708:LSZ130817 MCV130708:MCV130817 MMR130708:MMR130817 MWN130708:MWN130817 NGJ130708:NGJ130817 NQF130708:NQF130817 OAB130708:OAB130817 OJX130708:OJX130817 OTT130708:OTT130817 PDP130708:PDP130817 PNL130708:PNL130817 PXH130708:PXH130817 QHD130708:QHD130817 QQZ130708:QQZ130817 RAV130708:RAV130817 RKR130708:RKR130817 RUN130708:RUN130817 SEJ130708:SEJ130817 SOF130708:SOF130817 SYB130708:SYB130817 THX130708:THX130817 TRT130708:TRT130817 UBP130708:UBP130817 ULL130708:ULL130817 UVH130708:UVH130817 VFD130708:VFD130817 VOZ130708:VOZ130817 VYV130708:VYV130817 WIR130708:WIR130817 WSN130708:WSN130817 M196244:M196353 GB196244:GB196353 PX196244:PX196353 ZT196244:ZT196353 AJP196244:AJP196353 ATL196244:ATL196353 BDH196244:BDH196353 BND196244:BND196353 BWZ196244:BWZ196353 CGV196244:CGV196353 CQR196244:CQR196353 DAN196244:DAN196353 DKJ196244:DKJ196353 DUF196244:DUF196353 EEB196244:EEB196353 ENX196244:ENX196353 EXT196244:EXT196353 FHP196244:FHP196353 FRL196244:FRL196353 GBH196244:GBH196353 GLD196244:GLD196353 GUZ196244:GUZ196353 HEV196244:HEV196353 HOR196244:HOR196353 HYN196244:HYN196353 IIJ196244:IIJ196353 ISF196244:ISF196353 JCB196244:JCB196353 JLX196244:JLX196353 JVT196244:JVT196353 KFP196244:KFP196353 KPL196244:KPL196353 KZH196244:KZH196353 LJD196244:LJD196353 LSZ196244:LSZ196353 MCV196244:MCV196353 MMR196244:MMR196353 MWN196244:MWN196353 NGJ196244:NGJ196353 NQF196244:NQF196353 OAB196244:OAB196353 OJX196244:OJX196353 OTT196244:OTT196353 PDP196244:PDP196353 PNL196244:PNL196353 PXH196244:PXH196353 QHD196244:QHD196353 QQZ196244:QQZ196353 RAV196244:RAV196353 RKR196244:RKR196353 RUN196244:RUN196353 SEJ196244:SEJ196353 SOF196244:SOF196353 SYB196244:SYB196353 THX196244:THX196353 TRT196244:TRT196353 UBP196244:UBP196353 ULL196244:ULL196353 UVH196244:UVH196353 VFD196244:VFD196353 VOZ196244:VOZ196353 VYV196244:VYV196353 WIR196244:WIR196353 WSN196244:WSN196353 M261780:M261889 GB261780:GB261889 PX261780:PX261889 ZT261780:ZT261889 AJP261780:AJP261889 ATL261780:ATL261889 BDH261780:BDH261889 BND261780:BND261889 BWZ261780:BWZ261889 CGV261780:CGV261889 CQR261780:CQR261889 DAN261780:DAN261889 DKJ261780:DKJ261889 DUF261780:DUF261889 EEB261780:EEB261889 ENX261780:ENX261889 EXT261780:EXT261889 FHP261780:FHP261889 FRL261780:FRL261889 GBH261780:GBH261889 GLD261780:GLD261889 GUZ261780:GUZ261889 HEV261780:HEV261889 HOR261780:HOR261889 HYN261780:HYN261889 IIJ261780:IIJ261889 ISF261780:ISF261889 JCB261780:JCB261889 JLX261780:JLX261889 JVT261780:JVT261889 KFP261780:KFP261889 KPL261780:KPL261889 KZH261780:KZH261889 LJD261780:LJD261889 LSZ261780:LSZ261889 MCV261780:MCV261889 MMR261780:MMR261889 MWN261780:MWN261889 NGJ261780:NGJ261889 NQF261780:NQF261889 OAB261780:OAB261889 OJX261780:OJX261889 OTT261780:OTT261889 PDP261780:PDP261889 PNL261780:PNL261889 PXH261780:PXH261889 QHD261780:QHD261889 QQZ261780:QQZ261889 RAV261780:RAV261889 RKR261780:RKR261889 RUN261780:RUN261889 SEJ261780:SEJ261889 SOF261780:SOF261889 SYB261780:SYB261889 THX261780:THX261889 TRT261780:TRT261889 UBP261780:UBP261889 ULL261780:ULL261889 UVH261780:UVH261889 VFD261780:VFD261889 VOZ261780:VOZ261889 VYV261780:VYV261889 WIR261780:WIR261889 WSN261780:WSN261889 M327316:M327425 GB327316:GB327425 PX327316:PX327425 ZT327316:ZT327425 AJP327316:AJP327425 ATL327316:ATL327425 BDH327316:BDH327425 BND327316:BND327425 BWZ327316:BWZ327425 CGV327316:CGV327425 CQR327316:CQR327425 DAN327316:DAN327425 DKJ327316:DKJ327425 DUF327316:DUF327425 EEB327316:EEB327425 ENX327316:ENX327425 EXT327316:EXT327425 FHP327316:FHP327425 FRL327316:FRL327425 GBH327316:GBH327425 GLD327316:GLD327425 GUZ327316:GUZ327425 HEV327316:HEV327425 HOR327316:HOR327425 HYN327316:HYN327425 IIJ327316:IIJ327425 ISF327316:ISF327425 JCB327316:JCB327425 JLX327316:JLX327425 JVT327316:JVT327425 KFP327316:KFP327425 KPL327316:KPL327425 KZH327316:KZH327425 LJD327316:LJD327425 LSZ327316:LSZ327425 MCV327316:MCV327425 MMR327316:MMR327425 MWN327316:MWN327425 NGJ327316:NGJ327425 NQF327316:NQF327425 OAB327316:OAB327425 OJX327316:OJX327425 OTT327316:OTT327425 PDP327316:PDP327425 PNL327316:PNL327425 PXH327316:PXH327425 QHD327316:QHD327425 QQZ327316:QQZ327425 RAV327316:RAV327425 RKR327316:RKR327425 RUN327316:RUN327425 SEJ327316:SEJ327425 SOF327316:SOF327425 SYB327316:SYB327425 THX327316:THX327425 TRT327316:TRT327425 UBP327316:UBP327425 ULL327316:ULL327425 UVH327316:UVH327425 VFD327316:VFD327425 VOZ327316:VOZ327425 VYV327316:VYV327425 WIR327316:WIR327425 WSN327316:WSN327425 M392852:M392961 GB392852:GB392961 PX392852:PX392961 ZT392852:ZT392961 AJP392852:AJP392961 ATL392852:ATL392961 BDH392852:BDH392961 BND392852:BND392961 BWZ392852:BWZ392961 CGV392852:CGV392961 CQR392852:CQR392961 DAN392852:DAN392961 DKJ392852:DKJ392961 DUF392852:DUF392961 EEB392852:EEB392961 ENX392852:ENX392961 EXT392852:EXT392961 FHP392852:FHP392961 FRL392852:FRL392961 GBH392852:GBH392961 GLD392852:GLD392961 GUZ392852:GUZ392961 HEV392852:HEV392961 HOR392852:HOR392961 HYN392852:HYN392961 IIJ392852:IIJ392961 ISF392852:ISF392961 JCB392852:JCB392961 JLX392852:JLX392961 JVT392852:JVT392961 KFP392852:KFP392961 KPL392852:KPL392961 KZH392852:KZH392961 LJD392852:LJD392961 LSZ392852:LSZ392961 MCV392852:MCV392961 MMR392852:MMR392961 MWN392852:MWN392961 NGJ392852:NGJ392961 NQF392852:NQF392961 OAB392852:OAB392961 OJX392852:OJX392961 OTT392852:OTT392961 PDP392852:PDP392961 PNL392852:PNL392961 PXH392852:PXH392961 QHD392852:QHD392961 QQZ392852:QQZ392961 RAV392852:RAV392961 RKR392852:RKR392961 RUN392852:RUN392961 SEJ392852:SEJ392961 SOF392852:SOF392961 SYB392852:SYB392961 THX392852:THX392961 TRT392852:TRT392961 UBP392852:UBP392961 ULL392852:ULL392961 UVH392852:UVH392961 VFD392852:VFD392961 VOZ392852:VOZ392961 VYV392852:VYV392961 WIR392852:WIR392961 WSN392852:WSN392961 M458388:M458497 GB458388:GB458497 PX458388:PX458497 ZT458388:ZT458497 AJP458388:AJP458497 ATL458388:ATL458497 BDH458388:BDH458497 BND458388:BND458497 BWZ458388:BWZ458497 CGV458388:CGV458497 CQR458388:CQR458497 DAN458388:DAN458497 DKJ458388:DKJ458497 DUF458388:DUF458497 EEB458388:EEB458497 ENX458388:ENX458497 EXT458388:EXT458497 FHP458388:FHP458497 FRL458388:FRL458497 GBH458388:GBH458497 GLD458388:GLD458497 GUZ458388:GUZ458497 HEV458388:HEV458497 HOR458388:HOR458497 HYN458388:HYN458497 IIJ458388:IIJ458497 ISF458388:ISF458497 JCB458388:JCB458497 JLX458388:JLX458497 JVT458388:JVT458497 KFP458388:KFP458497 KPL458388:KPL458497 KZH458388:KZH458497 LJD458388:LJD458497 LSZ458388:LSZ458497 MCV458388:MCV458497 MMR458388:MMR458497 MWN458388:MWN458497 NGJ458388:NGJ458497 NQF458388:NQF458497 OAB458388:OAB458497 OJX458388:OJX458497 OTT458388:OTT458497 PDP458388:PDP458497 PNL458388:PNL458497 PXH458388:PXH458497 QHD458388:QHD458497 QQZ458388:QQZ458497 RAV458388:RAV458497 RKR458388:RKR458497 RUN458388:RUN458497 SEJ458388:SEJ458497 SOF458388:SOF458497 SYB458388:SYB458497 THX458388:THX458497 TRT458388:TRT458497 UBP458388:UBP458497 ULL458388:ULL458497 UVH458388:UVH458497 VFD458388:VFD458497 VOZ458388:VOZ458497 VYV458388:VYV458497 WIR458388:WIR458497 WSN458388:WSN458497 M523924:M524033 GB523924:GB524033 PX523924:PX524033 ZT523924:ZT524033 AJP523924:AJP524033 ATL523924:ATL524033 BDH523924:BDH524033 BND523924:BND524033 BWZ523924:BWZ524033 CGV523924:CGV524033 CQR523924:CQR524033 DAN523924:DAN524033 DKJ523924:DKJ524033 DUF523924:DUF524033 EEB523924:EEB524033 ENX523924:ENX524033 EXT523924:EXT524033 FHP523924:FHP524033 FRL523924:FRL524033 GBH523924:GBH524033 GLD523924:GLD524033 GUZ523924:GUZ524033 HEV523924:HEV524033 HOR523924:HOR524033 HYN523924:HYN524033 IIJ523924:IIJ524033 ISF523924:ISF524033 JCB523924:JCB524033 JLX523924:JLX524033 JVT523924:JVT524033 KFP523924:KFP524033 KPL523924:KPL524033 KZH523924:KZH524033 LJD523924:LJD524033 LSZ523924:LSZ524033 MCV523924:MCV524033 MMR523924:MMR524033 MWN523924:MWN524033 NGJ523924:NGJ524033 NQF523924:NQF524033 OAB523924:OAB524033 OJX523924:OJX524033 OTT523924:OTT524033 PDP523924:PDP524033 PNL523924:PNL524033 PXH523924:PXH524033 QHD523924:QHD524033 QQZ523924:QQZ524033 RAV523924:RAV524033 RKR523924:RKR524033 RUN523924:RUN524033 SEJ523924:SEJ524033 SOF523924:SOF524033 SYB523924:SYB524033 THX523924:THX524033 TRT523924:TRT524033 UBP523924:UBP524033 ULL523924:ULL524033 UVH523924:UVH524033 VFD523924:VFD524033 VOZ523924:VOZ524033 VYV523924:VYV524033 WIR523924:WIR524033 WSN523924:WSN524033 M589460:M589569 GB589460:GB589569 PX589460:PX589569 ZT589460:ZT589569 AJP589460:AJP589569 ATL589460:ATL589569 BDH589460:BDH589569 BND589460:BND589569 BWZ589460:BWZ589569 CGV589460:CGV589569 CQR589460:CQR589569 DAN589460:DAN589569 DKJ589460:DKJ589569 DUF589460:DUF589569 EEB589460:EEB589569 ENX589460:ENX589569 EXT589460:EXT589569 FHP589460:FHP589569 FRL589460:FRL589569 GBH589460:GBH589569 GLD589460:GLD589569 GUZ589460:GUZ589569 HEV589460:HEV589569 HOR589460:HOR589569 HYN589460:HYN589569 IIJ589460:IIJ589569 ISF589460:ISF589569 JCB589460:JCB589569 JLX589460:JLX589569 JVT589460:JVT589569 KFP589460:KFP589569 KPL589460:KPL589569 KZH589460:KZH589569 LJD589460:LJD589569 LSZ589460:LSZ589569 MCV589460:MCV589569 MMR589460:MMR589569 MWN589460:MWN589569 NGJ589460:NGJ589569 NQF589460:NQF589569 OAB589460:OAB589569 OJX589460:OJX589569 OTT589460:OTT589569 PDP589460:PDP589569 PNL589460:PNL589569 PXH589460:PXH589569 QHD589460:QHD589569 QQZ589460:QQZ589569 RAV589460:RAV589569 RKR589460:RKR589569 RUN589460:RUN589569 SEJ589460:SEJ589569 SOF589460:SOF589569 SYB589460:SYB589569 THX589460:THX589569 TRT589460:TRT589569 UBP589460:UBP589569 ULL589460:ULL589569 UVH589460:UVH589569 VFD589460:VFD589569 VOZ589460:VOZ589569 VYV589460:VYV589569 WIR589460:WIR589569 WSN589460:WSN589569 M654996:M655105 GB654996:GB655105 PX654996:PX655105 ZT654996:ZT655105 AJP654996:AJP655105 ATL654996:ATL655105 BDH654996:BDH655105 BND654996:BND655105 BWZ654996:BWZ655105 CGV654996:CGV655105 CQR654996:CQR655105 DAN654996:DAN655105 DKJ654996:DKJ655105 DUF654996:DUF655105 EEB654996:EEB655105 ENX654996:ENX655105 EXT654996:EXT655105 FHP654996:FHP655105 FRL654996:FRL655105 GBH654996:GBH655105 GLD654996:GLD655105 GUZ654996:GUZ655105 HEV654996:HEV655105 HOR654996:HOR655105 HYN654996:HYN655105 IIJ654996:IIJ655105 ISF654996:ISF655105 JCB654996:JCB655105 JLX654996:JLX655105 JVT654996:JVT655105 KFP654996:KFP655105 KPL654996:KPL655105 KZH654996:KZH655105 LJD654996:LJD655105 LSZ654996:LSZ655105 MCV654996:MCV655105 MMR654996:MMR655105 MWN654996:MWN655105 NGJ654996:NGJ655105 NQF654996:NQF655105 OAB654996:OAB655105 OJX654996:OJX655105 OTT654996:OTT655105 PDP654996:PDP655105 PNL654996:PNL655105 PXH654996:PXH655105 QHD654996:QHD655105 QQZ654996:QQZ655105 RAV654996:RAV655105 RKR654996:RKR655105 RUN654996:RUN655105 SEJ654996:SEJ655105 SOF654996:SOF655105 SYB654996:SYB655105 THX654996:THX655105 TRT654996:TRT655105 UBP654996:UBP655105 ULL654996:ULL655105 UVH654996:UVH655105 VFD654996:VFD655105 VOZ654996:VOZ655105 VYV654996:VYV655105 WIR654996:WIR655105 WSN654996:WSN655105 M720532:M720641 GB720532:GB720641 PX720532:PX720641 ZT720532:ZT720641 AJP720532:AJP720641 ATL720532:ATL720641 BDH720532:BDH720641 BND720532:BND720641 BWZ720532:BWZ720641 CGV720532:CGV720641 CQR720532:CQR720641 DAN720532:DAN720641 DKJ720532:DKJ720641 DUF720532:DUF720641 EEB720532:EEB720641 ENX720532:ENX720641 EXT720532:EXT720641 FHP720532:FHP720641 FRL720532:FRL720641 GBH720532:GBH720641 GLD720532:GLD720641 GUZ720532:GUZ720641 HEV720532:HEV720641 HOR720532:HOR720641 HYN720532:HYN720641 IIJ720532:IIJ720641 ISF720532:ISF720641 JCB720532:JCB720641 JLX720532:JLX720641 JVT720532:JVT720641 KFP720532:KFP720641 KPL720532:KPL720641 KZH720532:KZH720641 LJD720532:LJD720641 LSZ720532:LSZ720641 MCV720532:MCV720641 MMR720532:MMR720641 MWN720532:MWN720641 NGJ720532:NGJ720641 NQF720532:NQF720641 OAB720532:OAB720641 OJX720532:OJX720641 OTT720532:OTT720641 PDP720532:PDP720641 PNL720532:PNL720641 PXH720532:PXH720641 QHD720532:QHD720641 QQZ720532:QQZ720641 RAV720532:RAV720641 RKR720532:RKR720641 RUN720532:RUN720641 SEJ720532:SEJ720641 SOF720532:SOF720641 SYB720532:SYB720641 THX720532:THX720641 TRT720532:TRT720641 UBP720532:UBP720641 ULL720532:ULL720641 UVH720532:UVH720641 VFD720532:VFD720641 VOZ720532:VOZ720641 VYV720532:VYV720641 WIR720532:WIR720641 WSN720532:WSN720641 M786068:M786177 GB786068:GB786177 PX786068:PX786177 ZT786068:ZT786177 AJP786068:AJP786177 ATL786068:ATL786177 BDH786068:BDH786177 BND786068:BND786177 BWZ786068:BWZ786177 CGV786068:CGV786177 CQR786068:CQR786177 DAN786068:DAN786177 DKJ786068:DKJ786177 DUF786068:DUF786177 EEB786068:EEB786177 ENX786068:ENX786177 EXT786068:EXT786177 FHP786068:FHP786177 FRL786068:FRL786177 GBH786068:GBH786177 GLD786068:GLD786177 GUZ786068:GUZ786177 HEV786068:HEV786177 HOR786068:HOR786177 HYN786068:HYN786177 IIJ786068:IIJ786177 ISF786068:ISF786177 JCB786068:JCB786177 JLX786068:JLX786177 JVT786068:JVT786177 KFP786068:KFP786177 KPL786068:KPL786177 KZH786068:KZH786177 LJD786068:LJD786177 LSZ786068:LSZ786177 MCV786068:MCV786177 MMR786068:MMR786177 MWN786068:MWN786177 NGJ786068:NGJ786177 NQF786068:NQF786177 OAB786068:OAB786177 OJX786068:OJX786177 OTT786068:OTT786177 PDP786068:PDP786177 PNL786068:PNL786177 PXH786068:PXH786177 QHD786068:QHD786177 QQZ786068:QQZ786177 RAV786068:RAV786177 RKR786068:RKR786177 RUN786068:RUN786177 SEJ786068:SEJ786177 SOF786068:SOF786177 SYB786068:SYB786177 THX786068:THX786177 TRT786068:TRT786177 UBP786068:UBP786177 ULL786068:ULL786177 UVH786068:UVH786177 VFD786068:VFD786177 VOZ786068:VOZ786177 VYV786068:VYV786177 WIR786068:WIR786177 WSN786068:WSN786177 M851604:M851713 GB851604:GB851713 PX851604:PX851713 ZT851604:ZT851713 AJP851604:AJP851713 ATL851604:ATL851713 BDH851604:BDH851713 BND851604:BND851713 BWZ851604:BWZ851713 CGV851604:CGV851713 CQR851604:CQR851713 DAN851604:DAN851713 DKJ851604:DKJ851713 DUF851604:DUF851713 EEB851604:EEB851713 ENX851604:ENX851713 EXT851604:EXT851713 FHP851604:FHP851713 FRL851604:FRL851713 GBH851604:GBH851713 GLD851604:GLD851713 GUZ851604:GUZ851713 HEV851604:HEV851713 HOR851604:HOR851713 HYN851604:HYN851713 IIJ851604:IIJ851713 ISF851604:ISF851713 JCB851604:JCB851713 JLX851604:JLX851713 JVT851604:JVT851713 KFP851604:KFP851713 KPL851604:KPL851713 KZH851604:KZH851713 LJD851604:LJD851713 LSZ851604:LSZ851713 MCV851604:MCV851713 MMR851604:MMR851713 MWN851604:MWN851713 NGJ851604:NGJ851713 NQF851604:NQF851713 OAB851604:OAB851713 OJX851604:OJX851713 OTT851604:OTT851713 PDP851604:PDP851713 PNL851604:PNL851713 PXH851604:PXH851713 QHD851604:QHD851713 QQZ851604:QQZ851713 RAV851604:RAV851713 RKR851604:RKR851713 RUN851604:RUN851713 SEJ851604:SEJ851713 SOF851604:SOF851713 SYB851604:SYB851713 THX851604:THX851713 TRT851604:TRT851713 UBP851604:UBP851713 ULL851604:ULL851713 UVH851604:UVH851713 VFD851604:VFD851713 VOZ851604:VOZ851713 VYV851604:VYV851713 WIR851604:WIR851713 WSN851604:WSN851713 M917140:M917249 GB917140:GB917249 PX917140:PX917249 ZT917140:ZT917249 AJP917140:AJP917249 ATL917140:ATL917249 BDH917140:BDH917249 BND917140:BND917249 BWZ917140:BWZ917249 CGV917140:CGV917249 CQR917140:CQR917249 DAN917140:DAN917249 DKJ917140:DKJ917249 DUF917140:DUF917249 EEB917140:EEB917249 ENX917140:ENX917249 EXT917140:EXT917249 FHP917140:FHP917249 FRL917140:FRL917249 GBH917140:GBH917249 GLD917140:GLD917249 GUZ917140:GUZ917249 HEV917140:HEV917249 HOR917140:HOR917249 HYN917140:HYN917249 IIJ917140:IIJ917249 ISF917140:ISF917249 JCB917140:JCB917249 JLX917140:JLX917249 JVT917140:JVT917249 KFP917140:KFP917249 KPL917140:KPL917249 KZH917140:KZH917249 LJD917140:LJD917249 LSZ917140:LSZ917249 MCV917140:MCV917249 MMR917140:MMR917249 MWN917140:MWN917249 NGJ917140:NGJ917249 NQF917140:NQF917249 OAB917140:OAB917249 OJX917140:OJX917249 OTT917140:OTT917249 PDP917140:PDP917249 PNL917140:PNL917249 PXH917140:PXH917249 QHD917140:QHD917249 QQZ917140:QQZ917249 RAV917140:RAV917249 RKR917140:RKR917249 RUN917140:RUN917249 SEJ917140:SEJ917249 SOF917140:SOF917249 SYB917140:SYB917249 THX917140:THX917249 TRT917140:TRT917249 UBP917140:UBP917249 ULL917140:ULL917249 UVH917140:UVH917249 VFD917140:VFD917249 VOZ917140:VOZ917249 VYV917140:VYV917249 WIR917140:WIR917249 WSN917140:WSN917249 M982676:M982785 GB982676:GB982785 PX982676:PX982785 ZT982676:ZT982785 AJP982676:AJP982785 ATL982676:ATL982785 BDH982676:BDH982785 BND982676:BND982785 BWZ982676:BWZ982785 CGV982676:CGV982785 CQR982676:CQR982785 DAN982676:DAN982785 DKJ982676:DKJ982785 DUF982676:DUF982785 EEB982676:EEB982785 ENX982676:ENX982785 EXT982676:EXT982785 FHP982676:FHP982785 FRL982676:FRL982785 GBH982676:GBH982785 GLD982676:GLD982785 GUZ982676:GUZ982785 HEV982676:HEV982785 HOR982676:HOR982785 HYN982676:HYN982785 IIJ982676:IIJ982785 ISF982676:ISF982785 JCB982676:JCB982785 JLX982676:JLX982785 JVT982676:JVT982785 KFP982676:KFP982785 KPL982676:KPL982785 KZH982676:KZH982785 LJD982676:LJD982785 LSZ982676:LSZ982785 MCV982676:MCV982785 MMR982676:MMR982785 MWN982676:MWN982785 NGJ982676:NGJ982785 NQF982676:NQF982785 OAB982676:OAB982785 OJX982676:OJX982785 OTT982676:OTT982785 PDP982676:PDP982785 PNL982676:PNL982785 PXH982676:PXH982785 QHD982676:QHD982785 QQZ982676:QQZ982785 RAV982676:RAV982785 RKR982676:RKR982785 RUN982676:RUN982785 SEJ982676:SEJ982785 SOF982676:SOF982785 SYB982676:SYB982785 THX982676:THX982785 TRT982676:TRT982785 UBP982676:UBP982785 ULL982676:ULL982785 UVH982676:UVH982785 VFD982676:VFD982785 VOZ982676:VOZ982785 VYV982676:VYV982785 WIR982676:WIR982785 WSN982676:WSN982785 M1048212:M1048576 GB1048212:GB1048576 PX1048212:PX1048576 ZT1048212:ZT1048576 AJP1048212:AJP1048576 ATL1048212:ATL1048576 BDH1048212:BDH1048576 BND1048212:BND1048576 BWZ1048212:BWZ1048576 CGV1048212:CGV1048576 CQR1048212:CQR1048576 DAN1048212:DAN1048576 DKJ1048212:DKJ1048576 DUF1048212:DUF1048576 EEB1048212:EEB1048576 ENX1048212:ENX1048576 EXT1048212:EXT1048576 FHP1048212:FHP1048576 FRL1048212:FRL1048576 GBH1048212:GBH1048576 GLD1048212:GLD1048576 GUZ1048212:GUZ1048576 HEV1048212:HEV1048576 HOR1048212:HOR1048576 HYN1048212:HYN1048576 IIJ1048212:IIJ1048576 ISF1048212:ISF1048576 JCB1048212:JCB1048576 JLX1048212:JLX1048576 JVT1048212:JVT1048576 KFP1048212:KFP1048576 KPL1048212:KPL1048576 KZH1048212:KZH1048576 LJD1048212:LJD1048576 LSZ1048212:LSZ1048576 MCV1048212:MCV1048576 MMR1048212:MMR1048576 MWN1048212:MWN1048576 NGJ1048212:NGJ1048576 NQF1048212:NQF1048576 OAB1048212:OAB1048576 OJX1048212:OJX1048576 OTT1048212:OTT1048576 PDP1048212:PDP1048576 PNL1048212:PNL1048576 PXH1048212:PXH1048576 QHD1048212:QHD1048576 QQZ1048212:QQZ1048576 RAV1048212:RAV1048576 RKR1048212:RKR1048576 RUN1048212:RUN1048576 SEJ1048212:SEJ1048576 SOF1048212:SOF1048576 SYB1048212:SYB1048576 THX1048212:THX1048576 TRT1048212:TRT1048576 UBP1048212:UBP1048576 ULL1048212:ULL1048576 UVH1048212:UVH1048576 VFD1048212:VFD1048576 VOZ1048212:VOZ1048576 VYV1048212:VYV1048576 WIR1048212:WIR1048576 WSN1048212:WSN1048576" xr:uid="{0404C7A0-E79A-4288-9453-796D800EA7CD}">
      <formula1>vfestado</formula1>
    </dataValidation>
    <dataValidation type="list" allowBlank="1" showInputMessage="1" showErrorMessage="1" sqref="G65172:H65281 FW65172:FW65281 PS65172:PS65281 ZO65172:ZO65281 AJK65172:AJK65281 ATG65172:ATG65281 BDC65172:BDC65281 BMY65172:BMY65281 BWU65172:BWU65281 CGQ65172:CGQ65281 CQM65172:CQM65281 DAI65172:DAI65281 DKE65172:DKE65281 DUA65172:DUA65281 EDW65172:EDW65281 ENS65172:ENS65281 EXO65172:EXO65281 FHK65172:FHK65281 FRG65172:FRG65281 GBC65172:GBC65281 GKY65172:GKY65281 GUU65172:GUU65281 HEQ65172:HEQ65281 HOM65172:HOM65281 HYI65172:HYI65281 IIE65172:IIE65281 ISA65172:ISA65281 JBW65172:JBW65281 JLS65172:JLS65281 JVO65172:JVO65281 KFK65172:KFK65281 KPG65172:KPG65281 KZC65172:KZC65281 LIY65172:LIY65281 LSU65172:LSU65281 MCQ65172:MCQ65281 MMM65172:MMM65281 MWI65172:MWI65281 NGE65172:NGE65281 NQA65172:NQA65281 NZW65172:NZW65281 OJS65172:OJS65281 OTO65172:OTO65281 PDK65172:PDK65281 PNG65172:PNG65281 PXC65172:PXC65281 QGY65172:QGY65281 QQU65172:QQU65281 RAQ65172:RAQ65281 RKM65172:RKM65281 RUI65172:RUI65281 SEE65172:SEE65281 SOA65172:SOA65281 SXW65172:SXW65281 THS65172:THS65281 TRO65172:TRO65281 UBK65172:UBK65281 ULG65172:ULG65281 UVC65172:UVC65281 VEY65172:VEY65281 VOU65172:VOU65281 VYQ65172:VYQ65281 WIM65172:WIM65281 WSI65172:WSI65281 G130708:H130817 FW130708:FW130817 PS130708:PS130817 ZO130708:ZO130817 AJK130708:AJK130817 ATG130708:ATG130817 BDC130708:BDC130817 BMY130708:BMY130817 BWU130708:BWU130817 CGQ130708:CGQ130817 CQM130708:CQM130817 DAI130708:DAI130817 DKE130708:DKE130817 DUA130708:DUA130817 EDW130708:EDW130817 ENS130708:ENS130817 EXO130708:EXO130817 FHK130708:FHK130817 FRG130708:FRG130817 GBC130708:GBC130817 GKY130708:GKY130817 GUU130708:GUU130817 HEQ130708:HEQ130817 HOM130708:HOM130817 HYI130708:HYI130817 IIE130708:IIE130817 ISA130708:ISA130817 JBW130708:JBW130817 JLS130708:JLS130817 JVO130708:JVO130817 KFK130708:KFK130817 KPG130708:KPG130817 KZC130708:KZC130817 LIY130708:LIY130817 LSU130708:LSU130817 MCQ130708:MCQ130817 MMM130708:MMM130817 MWI130708:MWI130817 NGE130708:NGE130817 NQA130708:NQA130817 NZW130708:NZW130817 OJS130708:OJS130817 OTO130708:OTO130817 PDK130708:PDK130817 PNG130708:PNG130817 PXC130708:PXC130817 QGY130708:QGY130817 QQU130708:QQU130817 RAQ130708:RAQ130817 RKM130708:RKM130817 RUI130708:RUI130817 SEE130708:SEE130817 SOA130708:SOA130817 SXW130708:SXW130817 THS130708:THS130817 TRO130708:TRO130817 UBK130708:UBK130817 ULG130708:ULG130817 UVC130708:UVC130817 VEY130708:VEY130817 VOU130708:VOU130817 VYQ130708:VYQ130817 WIM130708:WIM130817 WSI130708:WSI130817 G196244:H196353 FW196244:FW196353 PS196244:PS196353 ZO196244:ZO196353 AJK196244:AJK196353 ATG196244:ATG196353 BDC196244:BDC196353 BMY196244:BMY196353 BWU196244:BWU196353 CGQ196244:CGQ196353 CQM196244:CQM196353 DAI196244:DAI196353 DKE196244:DKE196353 DUA196244:DUA196353 EDW196244:EDW196353 ENS196244:ENS196353 EXO196244:EXO196353 FHK196244:FHK196353 FRG196244:FRG196353 GBC196244:GBC196353 GKY196244:GKY196353 GUU196244:GUU196353 HEQ196244:HEQ196353 HOM196244:HOM196353 HYI196244:HYI196353 IIE196244:IIE196353 ISA196244:ISA196353 JBW196244:JBW196353 JLS196244:JLS196353 JVO196244:JVO196353 KFK196244:KFK196353 KPG196244:KPG196353 KZC196244:KZC196353 LIY196244:LIY196353 LSU196244:LSU196353 MCQ196244:MCQ196353 MMM196244:MMM196353 MWI196244:MWI196353 NGE196244:NGE196353 NQA196244:NQA196353 NZW196244:NZW196353 OJS196244:OJS196353 OTO196244:OTO196353 PDK196244:PDK196353 PNG196244:PNG196353 PXC196244:PXC196353 QGY196244:QGY196353 QQU196244:QQU196353 RAQ196244:RAQ196353 RKM196244:RKM196353 RUI196244:RUI196353 SEE196244:SEE196353 SOA196244:SOA196353 SXW196244:SXW196353 THS196244:THS196353 TRO196244:TRO196353 UBK196244:UBK196353 ULG196244:ULG196353 UVC196244:UVC196353 VEY196244:VEY196353 VOU196244:VOU196353 VYQ196244:VYQ196353 WIM196244:WIM196353 WSI196244:WSI196353 G261780:H261889 FW261780:FW261889 PS261780:PS261889 ZO261780:ZO261889 AJK261780:AJK261889 ATG261780:ATG261889 BDC261780:BDC261889 BMY261780:BMY261889 BWU261780:BWU261889 CGQ261780:CGQ261889 CQM261780:CQM261889 DAI261780:DAI261889 DKE261780:DKE261889 DUA261780:DUA261889 EDW261780:EDW261889 ENS261780:ENS261889 EXO261780:EXO261889 FHK261780:FHK261889 FRG261780:FRG261889 GBC261780:GBC261889 GKY261780:GKY261889 GUU261780:GUU261889 HEQ261780:HEQ261889 HOM261780:HOM261889 HYI261780:HYI261889 IIE261780:IIE261889 ISA261780:ISA261889 JBW261780:JBW261889 JLS261780:JLS261889 JVO261780:JVO261889 KFK261780:KFK261889 KPG261780:KPG261889 KZC261780:KZC261889 LIY261780:LIY261889 LSU261780:LSU261889 MCQ261780:MCQ261889 MMM261780:MMM261889 MWI261780:MWI261889 NGE261780:NGE261889 NQA261780:NQA261889 NZW261780:NZW261889 OJS261780:OJS261889 OTO261780:OTO261889 PDK261780:PDK261889 PNG261780:PNG261889 PXC261780:PXC261889 QGY261780:QGY261889 QQU261780:QQU261889 RAQ261780:RAQ261889 RKM261780:RKM261889 RUI261780:RUI261889 SEE261780:SEE261889 SOA261780:SOA261889 SXW261780:SXW261889 THS261780:THS261889 TRO261780:TRO261889 UBK261780:UBK261889 ULG261780:ULG261889 UVC261780:UVC261889 VEY261780:VEY261889 VOU261780:VOU261889 VYQ261780:VYQ261889 WIM261780:WIM261889 WSI261780:WSI261889 G327316:H327425 FW327316:FW327425 PS327316:PS327425 ZO327316:ZO327425 AJK327316:AJK327425 ATG327316:ATG327425 BDC327316:BDC327425 BMY327316:BMY327425 BWU327316:BWU327425 CGQ327316:CGQ327425 CQM327316:CQM327425 DAI327316:DAI327425 DKE327316:DKE327425 DUA327316:DUA327425 EDW327316:EDW327425 ENS327316:ENS327425 EXO327316:EXO327425 FHK327316:FHK327425 FRG327316:FRG327425 GBC327316:GBC327425 GKY327316:GKY327425 GUU327316:GUU327425 HEQ327316:HEQ327425 HOM327316:HOM327425 HYI327316:HYI327425 IIE327316:IIE327425 ISA327316:ISA327425 JBW327316:JBW327425 JLS327316:JLS327425 JVO327316:JVO327425 KFK327316:KFK327425 KPG327316:KPG327425 KZC327316:KZC327425 LIY327316:LIY327425 LSU327316:LSU327425 MCQ327316:MCQ327425 MMM327316:MMM327425 MWI327316:MWI327425 NGE327316:NGE327425 NQA327316:NQA327425 NZW327316:NZW327425 OJS327316:OJS327425 OTO327316:OTO327425 PDK327316:PDK327425 PNG327316:PNG327425 PXC327316:PXC327425 QGY327316:QGY327425 QQU327316:QQU327425 RAQ327316:RAQ327425 RKM327316:RKM327425 RUI327316:RUI327425 SEE327316:SEE327425 SOA327316:SOA327425 SXW327316:SXW327425 THS327316:THS327425 TRO327316:TRO327425 UBK327316:UBK327425 ULG327316:ULG327425 UVC327316:UVC327425 VEY327316:VEY327425 VOU327316:VOU327425 VYQ327316:VYQ327425 WIM327316:WIM327425 WSI327316:WSI327425 G392852:H392961 FW392852:FW392961 PS392852:PS392961 ZO392852:ZO392961 AJK392852:AJK392961 ATG392852:ATG392961 BDC392852:BDC392961 BMY392852:BMY392961 BWU392852:BWU392961 CGQ392852:CGQ392961 CQM392852:CQM392961 DAI392852:DAI392961 DKE392852:DKE392961 DUA392852:DUA392961 EDW392852:EDW392961 ENS392852:ENS392961 EXO392852:EXO392961 FHK392852:FHK392961 FRG392852:FRG392961 GBC392852:GBC392961 GKY392852:GKY392961 GUU392852:GUU392961 HEQ392852:HEQ392961 HOM392852:HOM392961 HYI392852:HYI392961 IIE392852:IIE392961 ISA392852:ISA392961 JBW392852:JBW392961 JLS392852:JLS392961 JVO392852:JVO392961 KFK392852:KFK392961 KPG392852:KPG392961 KZC392852:KZC392961 LIY392852:LIY392961 LSU392852:LSU392961 MCQ392852:MCQ392961 MMM392852:MMM392961 MWI392852:MWI392961 NGE392852:NGE392961 NQA392852:NQA392961 NZW392852:NZW392961 OJS392852:OJS392961 OTO392852:OTO392961 PDK392852:PDK392961 PNG392852:PNG392961 PXC392852:PXC392961 QGY392852:QGY392961 QQU392852:QQU392961 RAQ392852:RAQ392961 RKM392852:RKM392961 RUI392852:RUI392961 SEE392852:SEE392961 SOA392852:SOA392961 SXW392852:SXW392961 THS392852:THS392961 TRO392852:TRO392961 UBK392852:UBK392961 ULG392852:ULG392961 UVC392852:UVC392961 VEY392852:VEY392961 VOU392852:VOU392961 VYQ392852:VYQ392961 WIM392852:WIM392961 WSI392852:WSI392961 G458388:H458497 FW458388:FW458497 PS458388:PS458497 ZO458388:ZO458497 AJK458388:AJK458497 ATG458388:ATG458497 BDC458388:BDC458497 BMY458388:BMY458497 BWU458388:BWU458497 CGQ458388:CGQ458497 CQM458388:CQM458497 DAI458388:DAI458497 DKE458388:DKE458497 DUA458388:DUA458497 EDW458388:EDW458497 ENS458388:ENS458497 EXO458388:EXO458497 FHK458388:FHK458497 FRG458388:FRG458497 GBC458388:GBC458497 GKY458388:GKY458497 GUU458388:GUU458497 HEQ458388:HEQ458497 HOM458388:HOM458497 HYI458388:HYI458497 IIE458388:IIE458497 ISA458388:ISA458497 JBW458388:JBW458497 JLS458388:JLS458497 JVO458388:JVO458497 KFK458388:KFK458497 KPG458388:KPG458497 KZC458388:KZC458497 LIY458388:LIY458497 LSU458388:LSU458497 MCQ458388:MCQ458497 MMM458388:MMM458497 MWI458388:MWI458497 NGE458388:NGE458497 NQA458388:NQA458497 NZW458388:NZW458497 OJS458388:OJS458497 OTO458388:OTO458497 PDK458388:PDK458497 PNG458388:PNG458497 PXC458388:PXC458497 QGY458388:QGY458497 QQU458388:QQU458497 RAQ458388:RAQ458497 RKM458388:RKM458497 RUI458388:RUI458497 SEE458388:SEE458497 SOA458388:SOA458497 SXW458388:SXW458497 THS458388:THS458497 TRO458388:TRO458497 UBK458388:UBK458497 ULG458388:ULG458497 UVC458388:UVC458497 VEY458388:VEY458497 VOU458388:VOU458497 VYQ458388:VYQ458497 WIM458388:WIM458497 WSI458388:WSI458497 G523924:H524033 FW523924:FW524033 PS523924:PS524033 ZO523924:ZO524033 AJK523924:AJK524033 ATG523924:ATG524033 BDC523924:BDC524033 BMY523924:BMY524033 BWU523924:BWU524033 CGQ523924:CGQ524033 CQM523924:CQM524033 DAI523924:DAI524033 DKE523924:DKE524033 DUA523924:DUA524033 EDW523924:EDW524033 ENS523924:ENS524033 EXO523924:EXO524033 FHK523924:FHK524033 FRG523924:FRG524033 GBC523924:GBC524033 GKY523924:GKY524033 GUU523924:GUU524033 HEQ523924:HEQ524033 HOM523924:HOM524033 HYI523924:HYI524033 IIE523924:IIE524033 ISA523924:ISA524033 JBW523924:JBW524033 JLS523924:JLS524033 JVO523924:JVO524033 KFK523924:KFK524033 KPG523924:KPG524033 KZC523924:KZC524033 LIY523924:LIY524033 LSU523924:LSU524033 MCQ523924:MCQ524033 MMM523924:MMM524033 MWI523924:MWI524033 NGE523924:NGE524033 NQA523924:NQA524033 NZW523924:NZW524033 OJS523924:OJS524033 OTO523924:OTO524033 PDK523924:PDK524033 PNG523924:PNG524033 PXC523924:PXC524033 QGY523924:QGY524033 QQU523924:QQU524033 RAQ523924:RAQ524033 RKM523924:RKM524033 RUI523924:RUI524033 SEE523924:SEE524033 SOA523924:SOA524033 SXW523924:SXW524033 THS523924:THS524033 TRO523924:TRO524033 UBK523924:UBK524033 ULG523924:ULG524033 UVC523924:UVC524033 VEY523924:VEY524033 VOU523924:VOU524033 VYQ523924:VYQ524033 WIM523924:WIM524033 WSI523924:WSI524033 G589460:H589569 FW589460:FW589569 PS589460:PS589569 ZO589460:ZO589569 AJK589460:AJK589569 ATG589460:ATG589569 BDC589460:BDC589569 BMY589460:BMY589569 BWU589460:BWU589569 CGQ589460:CGQ589569 CQM589460:CQM589569 DAI589460:DAI589569 DKE589460:DKE589569 DUA589460:DUA589569 EDW589460:EDW589569 ENS589460:ENS589569 EXO589460:EXO589569 FHK589460:FHK589569 FRG589460:FRG589569 GBC589460:GBC589569 GKY589460:GKY589569 GUU589460:GUU589569 HEQ589460:HEQ589569 HOM589460:HOM589569 HYI589460:HYI589569 IIE589460:IIE589569 ISA589460:ISA589569 JBW589460:JBW589569 JLS589460:JLS589569 JVO589460:JVO589569 KFK589460:KFK589569 KPG589460:KPG589569 KZC589460:KZC589569 LIY589460:LIY589569 LSU589460:LSU589569 MCQ589460:MCQ589569 MMM589460:MMM589569 MWI589460:MWI589569 NGE589460:NGE589569 NQA589460:NQA589569 NZW589460:NZW589569 OJS589460:OJS589569 OTO589460:OTO589569 PDK589460:PDK589569 PNG589460:PNG589569 PXC589460:PXC589569 QGY589460:QGY589569 QQU589460:QQU589569 RAQ589460:RAQ589569 RKM589460:RKM589569 RUI589460:RUI589569 SEE589460:SEE589569 SOA589460:SOA589569 SXW589460:SXW589569 THS589460:THS589569 TRO589460:TRO589569 UBK589460:UBK589569 ULG589460:ULG589569 UVC589460:UVC589569 VEY589460:VEY589569 VOU589460:VOU589569 VYQ589460:VYQ589569 WIM589460:WIM589569 WSI589460:WSI589569 G654996:H655105 FW654996:FW655105 PS654996:PS655105 ZO654996:ZO655105 AJK654996:AJK655105 ATG654996:ATG655105 BDC654996:BDC655105 BMY654996:BMY655105 BWU654996:BWU655105 CGQ654996:CGQ655105 CQM654996:CQM655105 DAI654996:DAI655105 DKE654996:DKE655105 DUA654996:DUA655105 EDW654996:EDW655105 ENS654996:ENS655105 EXO654996:EXO655105 FHK654996:FHK655105 FRG654996:FRG655105 GBC654996:GBC655105 GKY654996:GKY655105 GUU654996:GUU655105 HEQ654996:HEQ655105 HOM654996:HOM655105 HYI654996:HYI655105 IIE654996:IIE655105 ISA654996:ISA655105 JBW654996:JBW655105 JLS654996:JLS655105 JVO654996:JVO655105 KFK654996:KFK655105 KPG654996:KPG655105 KZC654996:KZC655105 LIY654996:LIY655105 LSU654996:LSU655105 MCQ654996:MCQ655105 MMM654996:MMM655105 MWI654996:MWI655105 NGE654996:NGE655105 NQA654996:NQA655105 NZW654996:NZW655105 OJS654996:OJS655105 OTO654996:OTO655105 PDK654996:PDK655105 PNG654996:PNG655105 PXC654996:PXC655105 QGY654996:QGY655105 QQU654996:QQU655105 RAQ654996:RAQ655105 RKM654996:RKM655105 RUI654996:RUI655105 SEE654996:SEE655105 SOA654996:SOA655105 SXW654996:SXW655105 THS654996:THS655105 TRO654996:TRO655105 UBK654996:UBK655105 ULG654996:ULG655105 UVC654996:UVC655105 VEY654996:VEY655105 VOU654996:VOU655105 VYQ654996:VYQ655105 WIM654996:WIM655105 WSI654996:WSI655105 G720532:H720641 FW720532:FW720641 PS720532:PS720641 ZO720532:ZO720641 AJK720532:AJK720641 ATG720532:ATG720641 BDC720532:BDC720641 BMY720532:BMY720641 BWU720532:BWU720641 CGQ720532:CGQ720641 CQM720532:CQM720641 DAI720532:DAI720641 DKE720532:DKE720641 DUA720532:DUA720641 EDW720532:EDW720641 ENS720532:ENS720641 EXO720532:EXO720641 FHK720532:FHK720641 FRG720532:FRG720641 GBC720532:GBC720641 GKY720532:GKY720641 GUU720532:GUU720641 HEQ720532:HEQ720641 HOM720532:HOM720641 HYI720532:HYI720641 IIE720532:IIE720641 ISA720532:ISA720641 JBW720532:JBW720641 JLS720532:JLS720641 JVO720532:JVO720641 KFK720532:KFK720641 KPG720532:KPG720641 KZC720532:KZC720641 LIY720532:LIY720641 LSU720532:LSU720641 MCQ720532:MCQ720641 MMM720532:MMM720641 MWI720532:MWI720641 NGE720532:NGE720641 NQA720532:NQA720641 NZW720532:NZW720641 OJS720532:OJS720641 OTO720532:OTO720641 PDK720532:PDK720641 PNG720532:PNG720641 PXC720532:PXC720641 QGY720532:QGY720641 QQU720532:QQU720641 RAQ720532:RAQ720641 RKM720532:RKM720641 RUI720532:RUI720641 SEE720532:SEE720641 SOA720532:SOA720641 SXW720532:SXW720641 THS720532:THS720641 TRO720532:TRO720641 UBK720532:UBK720641 ULG720532:ULG720641 UVC720532:UVC720641 VEY720532:VEY720641 VOU720532:VOU720641 VYQ720532:VYQ720641 WIM720532:WIM720641 WSI720532:WSI720641 G786068:H786177 FW786068:FW786177 PS786068:PS786177 ZO786068:ZO786177 AJK786068:AJK786177 ATG786068:ATG786177 BDC786068:BDC786177 BMY786068:BMY786177 BWU786068:BWU786177 CGQ786068:CGQ786177 CQM786068:CQM786177 DAI786068:DAI786177 DKE786068:DKE786177 DUA786068:DUA786177 EDW786068:EDW786177 ENS786068:ENS786177 EXO786068:EXO786177 FHK786068:FHK786177 FRG786068:FRG786177 GBC786068:GBC786177 GKY786068:GKY786177 GUU786068:GUU786177 HEQ786068:HEQ786177 HOM786068:HOM786177 HYI786068:HYI786177 IIE786068:IIE786177 ISA786068:ISA786177 JBW786068:JBW786177 JLS786068:JLS786177 JVO786068:JVO786177 KFK786068:KFK786177 KPG786068:KPG786177 KZC786068:KZC786177 LIY786068:LIY786177 LSU786068:LSU786177 MCQ786068:MCQ786177 MMM786068:MMM786177 MWI786068:MWI786177 NGE786068:NGE786177 NQA786068:NQA786177 NZW786068:NZW786177 OJS786068:OJS786177 OTO786068:OTO786177 PDK786068:PDK786177 PNG786068:PNG786177 PXC786068:PXC786177 QGY786068:QGY786177 QQU786068:QQU786177 RAQ786068:RAQ786177 RKM786068:RKM786177 RUI786068:RUI786177 SEE786068:SEE786177 SOA786068:SOA786177 SXW786068:SXW786177 THS786068:THS786177 TRO786068:TRO786177 UBK786068:UBK786177 ULG786068:ULG786177 UVC786068:UVC786177 VEY786068:VEY786177 VOU786068:VOU786177 VYQ786068:VYQ786177 WIM786068:WIM786177 WSI786068:WSI786177 G851604:H851713 FW851604:FW851713 PS851604:PS851713 ZO851604:ZO851713 AJK851604:AJK851713 ATG851604:ATG851713 BDC851604:BDC851713 BMY851604:BMY851713 BWU851604:BWU851713 CGQ851604:CGQ851713 CQM851604:CQM851713 DAI851604:DAI851713 DKE851604:DKE851713 DUA851604:DUA851713 EDW851604:EDW851713 ENS851604:ENS851713 EXO851604:EXO851713 FHK851604:FHK851713 FRG851604:FRG851713 GBC851604:GBC851713 GKY851604:GKY851713 GUU851604:GUU851713 HEQ851604:HEQ851713 HOM851604:HOM851713 HYI851604:HYI851713 IIE851604:IIE851713 ISA851604:ISA851713 JBW851604:JBW851713 JLS851604:JLS851713 JVO851604:JVO851713 KFK851604:KFK851713 KPG851604:KPG851713 KZC851604:KZC851713 LIY851604:LIY851713 LSU851604:LSU851713 MCQ851604:MCQ851713 MMM851604:MMM851713 MWI851604:MWI851713 NGE851604:NGE851713 NQA851604:NQA851713 NZW851604:NZW851713 OJS851604:OJS851713 OTO851604:OTO851713 PDK851604:PDK851713 PNG851604:PNG851713 PXC851604:PXC851713 QGY851604:QGY851713 QQU851604:QQU851713 RAQ851604:RAQ851713 RKM851604:RKM851713 RUI851604:RUI851713 SEE851604:SEE851713 SOA851604:SOA851713 SXW851604:SXW851713 THS851604:THS851713 TRO851604:TRO851713 UBK851604:UBK851713 ULG851604:ULG851713 UVC851604:UVC851713 VEY851604:VEY851713 VOU851604:VOU851713 VYQ851604:VYQ851713 WIM851604:WIM851713 WSI851604:WSI851713 G917140:H917249 FW917140:FW917249 PS917140:PS917249 ZO917140:ZO917249 AJK917140:AJK917249 ATG917140:ATG917249 BDC917140:BDC917249 BMY917140:BMY917249 BWU917140:BWU917249 CGQ917140:CGQ917249 CQM917140:CQM917249 DAI917140:DAI917249 DKE917140:DKE917249 DUA917140:DUA917249 EDW917140:EDW917249 ENS917140:ENS917249 EXO917140:EXO917249 FHK917140:FHK917249 FRG917140:FRG917249 GBC917140:GBC917249 GKY917140:GKY917249 GUU917140:GUU917249 HEQ917140:HEQ917249 HOM917140:HOM917249 HYI917140:HYI917249 IIE917140:IIE917249 ISA917140:ISA917249 JBW917140:JBW917249 JLS917140:JLS917249 JVO917140:JVO917249 KFK917140:KFK917249 KPG917140:KPG917249 KZC917140:KZC917249 LIY917140:LIY917249 LSU917140:LSU917249 MCQ917140:MCQ917249 MMM917140:MMM917249 MWI917140:MWI917249 NGE917140:NGE917249 NQA917140:NQA917249 NZW917140:NZW917249 OJS917140:OJS917249 OTO917140:OTO917249 PDK917140:PDK917249 PNG917140:PNG917249 PXC917140:PXC917249 QGY917140:QGY917249 QQU917140:QQU917249 RAQ917140:RAQ917249 RKM917140:RKM917249 RUI917140:RUI917249 SEE917140:SEE917249 SOA917140:SOA917249 SXW917140:SXW917249 THS917140:THS917249 TRO917140:TRO917249 UBK917140:UBK917249 ULG917140:ULG917249 UVC917140:UVC917249 VEY917140:VEY917249 VOU917140:VOU917249 VYQ917140:VYQ917249 WIM917140:WIM917249 WSI917140:WSI917249 G982676:H982785 FW982676:FW982785 PS982676:PS982785 ZO982676:ZO982785 AJK982676:AJK982785 ATG982676:ATG982785 BDC982676:BDC982785 BMY982676:BMY982785 BWU982676:BWU982785 CGQ982676:CGQ982785 CQM982676:CQM982785 DAI982676:DAI982785 DKE982676:DKE982785 DUA982676:DUA982785 EDW982676:EDW982785 ENS982676:ENS982785 EXO982676:EXO982785 FHK982676:FHK982785 FRG982676:FRG982785 GBC982676:GBC982785 GKY982676:GKY982785 GUU982676:GUU982785 HEQ982676:HEQ982785 HOM982676:HOM982785 HYI982676:HYI982785 IIE982676:IIE982785 ISA982676:ISA982785 JBW982676:JBW982785 JLS982676:JLS982785 JVO982676:JVO982785 KFK982676:KFK982785 KPG982676:KPG982785 KZC982676:KZC982785 LIY982676:LIY982785 LSU982676:LSU982785 MCQ982676:MCQ982785 MMM982676:MMM982785 MWI982676:MWI982785 NGE982676:NGE982785 NQA982676:NQA982785 NZW982676:NZW982785 OJS982676:OJS982785 OTO982676:OTO982785 PDK982676:PDK982785 PNG982676:PNG982785 PXC982676:PXC982785 QGY982676:QGY982785 QQU982676:QQU982785 RAQ982676:RAQ982785 RKM982676:RKM982785 RUI982676:RUI982785 SEE982676:SEE982785 SOA982676:SOA982785 SXW982676:SXW982785 THS982676:THS982785 TRO982676:TRO982785 UBK982676:UBK982785 ULG982676:ULG982785 UVC982676:UVC982785 VEY982676:VEY982785 VOU982676:VOU982785 VYQ982676:VYQ982785 WIM982676:WIM982785 WSI982676:WSI982785 G1048212:H1048576 FW1048212:FW1048576 PS1048212:PS1048576 ZO1048212:ZO1048576 AJK1048212:AJK1048576 ATG1048212:ATG1048576 BDC1048212:BDC1048576 BMY1048212:BMY1048576 BWU1048212:BWU1048576 CGQ1048212:CGQ1048576 CQM1048212:CQM1048576 DAI1048212:DAI1048576 DKE1048212:DKE1048576 DUA1048212:DUA1048576 EDW1048212:EDW1048576 ENS1048212:ENS1048576 EXO1048212:EXO1048576 FHK1048212:FHK1048576 FRG1048212:FRG1048576 GBC1048212:GBC1048576 GKY1048212:GKY1048576 GUU1048212:GUU1048576 HEQ1048212:HEQ1048576 HOM1048212:HOM1048576 HYI1048212:HYI1048576 IIE1048212:IIE1048576 ISA1048212:ISA1048576 JBW1048212:JBW1048576 JLS1048212:JLS1048576 JVO1048212:JVO1048576 KFK1048212:KFK1048576 KPG1048212:KPG1048576 KZC1048212:KZC1048576 LIY1048212:LIY1048576 LSU1048212:LSU1048576 MCQ1048212:MCQ1048576 MMM1048212:MMM1048576 MWI1048212:MWI1048576 NGE1048212:NGE1048576 NQA1048212:NQA1048576 NZW1048212:NZW1048576 OJS1048212:OJS1048576 OTO1048212:OTO1048576 PDK1048212:PDK1048576 PNG1048212:PNG1048576 PXC1048212:PXC1048576 QGY1048212:QGY1048576 QQU1048212:QQU1048576 RAQ1048212:RAQ1048576 RKM1048212:RKM1048576 RUI1048212:RUI1048576 SEE1048212:SEE1048576 SOA1048212:SOA1048576 SXW1048212:SXW1048576 THS1048212:THS1048576 TRO1048212:TRO1048576 UBK1048212:UBK1048576 ULG1048212:ULG1048576 UVC1048212:UVC1048576 VEY1048212:VEY1048576 VOU1048212:VOU1048576 VYQ1048212:VYQ1048576 WIM1048212:WIM1048576 WSI1048212:WSI1048576 WSI982807:WSI982822 FW32:FW38 G65303:H65318 FW65303:FW65318 PS65303:PS65318 ZO65303:ZO65318 AJK65303:AJK65318 ATG65303:ATG65318 BDC65303:BDC65318 BMY65303:BMY65318 BWU65303:BWU65318 CGQ65303:CGQ65318 CQM65303:CQM65318 DAI65303:DAI65318 DKE65303:DKE65318 DUA65303:DUA65318 EDW65303:EDW65318 ENS65303:ENS65318 EXO65303:EXO65318 FHK65303:FHK65318 FRG65303:FRG65318 GBC65303:GBC65318 GKY65303:GKY65318 GUU65303:GUU65318 HEQ65303:HEQ65318 HOM65303:HOM65318 HYI65303:HYI65318 IIE65303:IIE65318 ISA65303:ISA65318 JBW65303:JBW65318 JLS65303:JLS65318 JVO65303:JVO65318 KFK65303:KFK65318 KPG65303:KPG65318 KZC65303:KZC65318 LIY65303:LIY65318 LSU65303:LSU65318 MCQ65303:MCQ65318 MMM65303:MMM65318 MWI65303:MWI65318 NGE65303:NGE65318 NQA65303:NQA65318 NZW65303:NZW65318 OJS65303:OJS65318 OTO65303:OTO65318 PDK65303:PDK65318 PNG65303:PNG65318 PXC65303:PXC65318 QGY65303:QGY65318 QQU65303:QQU65318 RAQ65303:RAQ65318 RKM65303:RKM65318 RUI65303:RUI65318 SEE65303:SEE65318 SOA65303:SOA65318 SXW65303:SXW65318 THS65303:THS65318 TRO65303:TRO65318 UBK65303:UBK65318 ULG65303:ULG65318 UVC65303:UVC65318 VEY65303:VEY65318 VOU65303:VOU65318 VYQ65303:VYQ65318 WIM65303:WIM65318 WSI65303:WSI65318 G130839:H130854 FW130839:FW130854 PS130839:PS130854 ZO130839:ZO130854 AJK130839:AJK130854 ATG130839:ATG130854 BDC130839:BDC130854 BMY130839:BMY130854 BWU130839:BWU130854 CGQ130839:CGQ130854 CQM130839:CQM130854 DAI130839:DAI130854 DKE130839:DKE130854 DUA130839:DUA130854 EDW130839:EDW130854 ENS130839:ENS130854 EXO130839:EXO130854 FHK130839:FHK130854 FRG130839:FRG130854 GBC130839:GBC130854 GKY130839:GKY130854 GUU130839:GUU130854 HEQ130839:HEQ130854 HOM130839:HOM130854 HYI130839:HYI130854 IIE130839:IIE130854 ISA130839:ISA130854 JBW130839:JBW130854 JLS130839:JLS130854 JVO130839:JVO130854 KFK130839:KFK130854 KPG130839:KPG130854 KZC130839:KZC130854 LIY130839:LIY130854 LSU130839:LSU130854 MCQ130839:MCQ130854 MMM130839:MMM130854 MWI130839:MWI130854 NGE130839:NGE130854 NQA130839:NQA130854 NZW130839:NZW130854 OJS130839:OJS130854 OTO130839:OTO130854 PDK130839:PDK130854 PNG130839:PNG130854 PXC130839:PXC130854 QGY130839:QGY130854 QQU130839:QQU130854 RAQ130839:RAQ130854 RKM130839:RKM130854 RUI130839:RUI130854 SEE130839:SEE130854 SOA130839:SOA130854 SXW130839:SXW130854 THS130839:THS130854 TRO130839:TRO130854 UBK130839:UBK130854 ULG130839:ULG130854 UVC130839:UVC130854 VEY130839:VEY130854 VOU130839:VOU130854 VYQ130839:VYQ130854 WIM130839:WIM130854 WSI130839:WSI130854 G196375:H196390 FW196375:FW196390 PS196375:PS196390 ZO196375:ZO196390 AJK196375:AJK196390 ATG196375:ATG196390 BDC196375:BDC196390 BMY196375:BMY196390 BWU196375:BWU196390 CGQ196375:CGQ196390 CQM196375:CQM196390 DAI196375:DAI196390 DKE196375:DKE196390 DUA196375:DUA196390 EDW196375:EDW196390 ENS196375:ENS196390 EXO196375:EXO196390 FHK196375:FHK196390 FRG196375:FRG196390 GBC196375:GBC196390 GKY196375:GKY196390 GUU196375:GUU196390 HEQ196375:HEQ196390 HOM196375:HOM196390 HYI196375:HYI196390 IIE196375:IIE196390 ISA196375:ISA196390 JBW196375:JBW196390 JLS196375:JLS196390 JVO196375:JVO196390 KFK196375:KFK196390 KPG196375:KPG196390 KZC196375:KZC196390 LIY196375:LIY196390 LSU196375:LSU196390 MCQ196375:MCQ196390 MMM196375:MMM196390 MWI196375:MWI196390 NGE196375:NGE196390 NQA196375:NQA196390 NZW196375:NZW196390 OJS196375:OJS196390 OTO196375:OTO196390 PDK196375:PDK196390 PNG196375:PNG196390 PXC196375:PXC196390 QGY196375:QGY196390 QQU196375:QQU196390 RAQ196375:RAQ196390 RKM196375:RKM196390 RUI196375:RUI196390 SEE196375:SEE196390 SOA196375:SOA196390 SXW196375:SXW196390 THS196375:THS196390 TRO196375:TRO196390 UBK196375:UBK196390 ULG196375:ULG196390 UVC196375:UVC196390 VEY196375:VEY196390 VOU196375:VOU196390 VYQ196375:VYQ196390 WIM196375:WIM196390 WSI196375:WSI196390 G261911:H261926 FW261911:FW261926 PS261911:PS261926 ZO261911:ZO261926 AJK261911:AJK261926 ATG261911:ATG261926 BDC261911:BDC261926 BMY261911:BMY261926 BWU261911:BWU261926 CGQ261911:CGQ261926 CQM261911:CQM261926 DAI261911:DAI261926 DKE261911:DKE261926 DUA261911:DUA261926 EDW261911:EDW261926 ENS261911:ENS261926 EXO261911:EXO261926 FHK261911:FHK261926 FRG261911:FRG261926 GBC261911:GBC261926 GKY261911:GKY261926 GUU261911:GUU261926 HEQ261911:HEQ261926 HOM261911:HOM261926 HYI261911:HYI261926 IIE261911:IIE261926 ISA261911:ISA261926 JBW261911:JBW261926 JLS261911:JLS261926 JVO261911:JVO261926 KFK261911:KFK261926 KPG261911:KPG261926 KZC261911:KZC261926 LIY261911:LIY261926 LSU261911:LSU261926 MCQ261911:MCQ261926 MMM261911:MMM261926 MWI261911:MWI261926 NGE261911:NGE261926 NQA261911:NQA261926 NZW261911:NZW261926 OJS261911:OJS261926 OTO261911:OTO261926 PDK261911:PDK261926 PNG261911:PNG261926 PXC261911:PXC261926 QGY261911:QGY261926 QQU261911:QQU261926 RAQ261911:RAQ261926 RKM261911:RKM261926 RUI261911:RUI261926 SEE261911:SEE261926 SOA261911:SOA261926 SXW261911:SXW261926 THS261911:THS261926 TRO261911:TRO261926 UBK261911:UBK261926 ULG261911:ULG261926 UVC261911:UVC261926 VEY261911:VEY261926 VOU261911:VOU261926 VYQ261911:VYQ261926 WIM261911:WIM261926 WSI261911:WSI261926 G327447:H327462 FW327447:FW327462 PS327447:PS327462 ZO327447:ZO327462 AJK327447:AJK327462 ATG327447:ATG327462 BDC327447:BDC327462 BMY327447:BMY327462 BWU327447:BWU327462 CGQ327447:CGQ327462 CQM327447:CQM327462 DAI327447:DAI327462 DKE327447:DKE327462 DUA327447:DUA327462 EDW327447:EDW327462 ENS327447:ENS327462 EXO327447:EXO327462 FHK327447:FHK327462 FRG327447:FRG327462 GBC327447:GBC327462 GKY327447:GKY327462 GUU327447:GUU327462 HEQ327447:HEQ327462 HOM327447:HOM327462 HYI327447:HYI327462 IIE327447:IIE327462 ISA327447:ISA327462 JBW327447:JBW327462 JLS327447:JLS327462 JVO327447:JVO327462 KFK327447:KFK327462 KPG327447:KPG327462 KZC327447:KZC327462 LIY327447:LIY327462 LSU327447:LSU327462 MCQ327447:MCQ327462 MMM327447:MMM327462 MWI327447:MWI327462 NGE327447:NGE327462 NQA327447:NQA327462 NZW327447:NZW327462 OJS327447:OJS327462 OTO327447:OTO327462 PDK327447:PDK327462 PNG327447:PNG327462 PXC327447:PXC327462 QGY327447:QGY327462 QQU327447:QQU327462 RAQ327447:RAQ327462 RKM327447:RKM327462 RUI327447:RUI327462 SEE327447:SEE327462 SOA327447:SOA327462 SXW327447:SXW327462 THS327447:THS327462 TRO327447:TRO327462 UBK327447:UBK327462 ULG327447:ULG327462 UVC327447:UVC327462 VEY327447:VEY327462 VOU327447:VOU327462 VYQ327447:VYQ327462 WIM327447:WIM327462 WSI327447:WSI327462 G392983:H392998 FW392983:FW392998 PS392983:PS392998 ZO392983:ZO392998 AJK392983:AJK392998 ATG392983:ATG392998 BDC392983:BDC392998 BMY392983:BMY392998 BWU392983:BWU392998 CGQ392983:CGQ392998 CQM392983:CQM392998 DAI392983:DAI392998 DKE392983:DKE392998 DUA392983:DUA392998 EDW392983:EDW392998 ENS392983:ENS392998 EXO392983:EXO392998 FHK392983:FHK392998 FRG392983:FRG392998 GBC392983:GBC392998 GKY392983:GKY392998 GUU392983:GUU392998 HEQ392983:HEQ392998 HOM392983:HOM392998 HYI392983:HYI392998 IIE392983:IIE392998 ISA392983:ISA392998 JBW392983:JBW392998 JLS392983:JLS392998 JVO392983:JVO392998 KFK392983:KFK392998 KPG392983:KPG392998 KZC392983:KZC392998 LIY392983:LIY392998 LSU392983:LSU392998 MCQ392983:MCQ392998 MMM392983:MMM392998 MWI392983:MWI392998 NGE392983:NGE392998 NQA392983:NQA392998 NZW392983:NZW392998 OJS392983:OJS392998 OTO392983:OTO392998 PDK392983:PDK392998 PNG392983:PNG392998 PXC392983:PXC392998 QGY392983:QGY392998 QQU392983:QQU392998 RAQ392983:RAQ392998 RKM392983:RKM392998 RUI392983:RUI392998 SEE392983:SEE392998 SOA392983:SOA392998 SXW392983:SXW392998 THS392983:THS392998 TRO392983:TRO392998 UBK392983:UBK392998 ULG392983:ULG392998 UVC392983:UVC392998 VEY392983:VEY392998 VOU392983:VOU392998 VYQ392983:VYQ392998 WIM392983:WIM392998 WSI392983:WSI392998 G458519:H458534 FW458519:FW458534 PS458519:PS458534 ZO458519:ZO458534 AJK458519:AJK458534 ATG458519:ATG458534 BDC458519:BDC458534 BMY458519:BMY458534 BWU458519:BWU458534 CGQ458519:CGQ458534 CQM458519:CQM458534 DAI458519:DAI458534 DKE458519:DKE458534 DUA458519:DUA458534 EDW458519:EDW458534 ENS458519:ENS458534 EXO458519:EXO458534 FHK458519:FHK458534 FRG458519:FRG458534 GBC458519:GBC458534 GKY458519:GKY458534 GUU458519:GUU458534 HEQ458519:HEQ458534 HOM458519:HOM458534 HYI458519:HYI458534 IIE458519:IIE458534 ISA458519:ISA458534 JBW458519:JBW458534 JLS458519:JLS458534 JVO458519:JVO458534 KFK458519:KFK458534 KPG458519:KPG458534 KZC458519:KZC458534 LIY458519:LIY458534 LSU458519:LSU458534 MCQ458519:MCQ458534 MMM458519:MMM458534 MWI458519:MWI458534 NGE458519:NGE458534 NQA458519:NQA458534 NZW458519:NZW458534 OJS458519:OJS458534 OTO458519:OTO458534 PDK458519:PDK458534 PNG458519:PNG458534 PXC458519:PXC458534 QGY458519:QGY458534 QQU458519:QQU458534 RAQ458519:RAQ458534 RKM458519:RKM458534 RUI458519:RUI458534 SEE458519:SEE458534 SOA458519:SOA458534 SXW458519:SXW458534 THS458519:THS458534 TRO458519:TRO458534 UBK458519:UBK458534 ULG458519:ULG458534 UVC458519:UVC458534 VEY458519:VEY458534 VOU458519:VOU458534 VYQ458519:VYQ458534 WIM458519:WIM458534 WSI458519:WSI458534 G524055:H524070 FW524055:FW524070 PS524055:PS524070 ZO524055:ZO524070 AJK524055:AJK524070 ATG524055:ATG524070 BDC524055:BDC524070 BMY524055:BMY524070 BWU524055:BWU524070 CGQ524055:CGQ524070 CQM524055:CQM524070 DAI524055:DAI524070 DKE524055:DKE524070 DUA524055:DUA524070 EDW524055:EDW524070 ENS524055:ENS524070 EXO524055:EXO524070 FHK524055:FHK524070 FRG524055:FRG524070 GBC524055:GBC524070 GKY524055:GKY524070 GUU524055:GUU524070 HEQ524055:HEQ524070 HOM524055:HOM524070 HYI524055:HYI524070 IIE524055:IIE524070 ISA524055:ISA524070 JBW524055:JBW524070 JLS524055:JLS524070 JVO524055:JVO524070 KFK524055:KFK524070 KPG524055:KPG524070 KZC524055:KZC524070 LIY524055:LIY524070 LSU524055:LSU524070 MCQ524055:MCQ524070 MMM524055:MMM524070 MWI524055:MWI524070 NGE524055:NGE524070 NQA524055:NQA524070 NZW524055:NZW524070 OJS524055:OJS524070 OTO524055:OTO524070 PDK524055:PDK524070 PNG524055:PNG524070 PXC524055:PXC524070 QGY524055:QGY524070 QQU524055:QQU524070 RAQ524055:RAQ524070 RKM524055:RKM524070 RUI524055:RUI524070 SEE524055:SEE524070 SOA524055:SOA524070 SXW524055:SXW524070 THS524055:THS524070 TRO524055:TRO524070 UBK524055:UBK524070 ULG524055:ULG524070 UVC524055:UVC524070 VEY524055:VEY524070 VOU524055:VOU524070 VYQ524055:VYQ524070 WIM524055:WIM524070 WSI524055:WSI524070 G589591:H589606 FW589591:FW589606 PS589591:PS589606 ZO589591:ZO589606 AJK589591:AJK589606 ATG589591:ATG589606 BDC589591:BDC589606 BMY589591:BMY589606 BWU589591:BWU589606 CGQ589591:CGQ589606 CQM589591:CQM589606 DAI589591:DAI589606 DKE589591:DKE589606 DUA589591:DUA589606 EDW589591:EDW589606 ENS589591:ENS589606 EXO589591:EXO589606 FHK589591:FHK589606 FRG589591:FRG589606 GBC589591:GBC589606 GKY589591:GKY589606 GUU589591:GUU589606 HEQ589591:HEQ589606 HOM589591:HOM589606 HYI589591:HYI589606 IIE589591:IIE589606 ISA589591:ISA589606 JBW589591:JBW589606 JLS589591:JLS589606 JVO589591:JVO589606 KFK589591:KFK589606 KPG589591:KPG589606 KZC589591:KZC589606 LIY589591:LIY589606 LSU589591:LSU589606 MCQ589591:MCQ589606 MMM589591:MMM589606 MWI589591:MWI589606 NGE589591:NGE589606 NQA589591:NQA589606 NZW589591:NZW589606 OJS589591:OJS589606 OTO589591:OTO589606 PDK589591:PDK589606 PNG589591:PNG589606 PXC589591:PXC589606 QGY589591:QGY589606 QQU589591:QQU589606 RAQ589591:RAQ589606 RKM589591:RKM589606 RUI589591:RUI589606 SEE589591:SEE589606 SOA589591:SOA589606 SXW589591:SXW589606 THS589591:THS589606 TRO589591:TRO589606 UBK589591:UBK589606 ULG589591:ULG589606 UVC589591:UVC589606 VEY589591:VEY589606 VOU589591:VOU589606 VYQ589591:VYQ589606 WIM589591:WIM589606 WSI589591:WSI589606 G655127:H655142 FW655127:FW655142 PS655127:PS655142 ZO655127:ZO655142 AJK655127:AJK655142 ATG655127:ATG655142 BDC655127:BDC655142 BMY655127:BMY655142 BWU655127:BWU655142 CGQ655127:CGQ655142 CQM655127:CQM655142 DAI655127:DAI655142 DKE655127:DKE655142 DUA655127:DUA655142 EDW655127:EDW655142 ENS655127:ENS655142 EXO655127:EXO655142 FHK655127:FHK655142 FRG655127:FRG655142 GBC655127:GBC655142 GKY655127:GKY655142 GUU655127:GUU655142 HEQ655127:HEQ655142 HOM655127:HOM655142 HYI655127:HYI655142 IIE655127:IIE655142 ISA655127:ISA655142 JBW655127:JBW655142 JLS655127:JLS655142 JVO655127:JVO655142 KFK655127:KFK655142 KPG655127:KPG655142 KZC655127:KZC655142 LIY655127:LIY655142 LSU655127:LSU655142 MCQ655127:MCQ655142 MMM655127:MMM655142 MWI655127:MWI655142 NGE655127:NGE655142 NQA655127:NQA655142 NZW655127:NZW655142 OJS655127:OJS655142 OTO655127:OTO655142 PDK655127:PDK655142 PNG655127:PNG655142 PXC655127:PXC655142 QGY655127:QGY655142 QQU655127:QQU655142 RAQ655127:RAQ655142 RKM655127:RKM655142 RUI655127:RUI655142 SEE655127:SEE655142 SOA655127:SOA655142 SXW655127:SXW655142 THS655127:THS655142 TRO655127:TRO655142 UBK655127:UBK655142 ULG655127:ULG655142 UVC655127:UVC655142 VEY655127:VEY655142 VOU655127:VOU655142 VYQ655127:VYQ655142 WIM655127:WIM655142 WSI655127:WSI655142 G720663:H720678 FW720663:FW720678 PS720663:PS720678 ZO720663:ZO720678 AJK720663:AJK720678 ATG720663:ATG720678 BDC720663:BDC720678 BMY720663:BMY720678 BWU720663:BWU720678 CGQ720663:CGQ720678 CQM720663:CQM720678 DAI720663:DAI720678 DKE720663:DKE720678 DUA720663:DUA720678 EDW720663:EDW720678 ENS720663:ENS720678 EXO720663:EXO720678 FHK720663:FHK720678 FRG720663:FRG720678 GBC720663:GBC720678 GKY720663:GKY720678 GUU720663:GUU720678 HEQ720663:HEQ720678 HOM720663:HOM720678 HYI720663:HYI720678 IIE720663:IIE720678 ISA720663:ISA720678 JBW720663:JBW720678 JLS720663:JLS720678 JVO720663:JVO720678 KFK720663:KFK720678 KPG720663:KPG720678 KZC720663:KZC720678 LIY720663:LIY720678 LSU720663:LSU720678 MCQ720663:MCQ720678 MMM720663:MMM720678 MWI720663:MWI720678 NGE720663:NGE720678 NQA720663:NQA720678 NZW720663:NZW720678 OJS720663:OJS720678 OTO720663:OTO720678 PDK720663:PDK720678 PNG720663:PNG720678 PXC720663:PXC720678 QGY720663:QGY720678 QQU720663:QQU720678 RAQ720663:RAQ720678 RKM720663:RKM720678 RUI720663:RUI720678 SEE720663:SEE720678 SOA720663:SOA720678 SXW720663:SXW720678 THS720663:THS720678 TRO720663:TRO720678 UBK720663:UBK720678 ULG720663:ULG720678 UVC720663:UVC720678 VEY720663:VEY720678 VOU720663:VOU720678 VYQ720663:VYQ720678 WIM720663:WIM720678 WSI720663:WSI720678 G786199:H786214 FW786199:FW786214 PS786199:PS786214 ZO786199:ZO786214 AJK786199:AJK786214 ATG786199:ATG786214 BDC786199:BDC786214 BMY786199:BMY786214 BWU786199:BWU786214 CGQ786199:CGQ786214 CQM786199:CQM786214 DAI786199:DAI786214 DKE786199:DKE786214 DUA786199:DUA786214 EDW786199:EDW786214 ENS786199:ENS786214 EXO786199:EXO786214 FHK786199:FHK786214 FRG786199:FRG786214 GBC786199:GBC786214 GKY786199:GKY786214 GUU786199:GUU786214 HEQ786199:HEQ786214 HOM786199:HOM786214 HYI786199:HYI786214 IIE786199:IIE786214 ISA786199:ISA786214 JBW786199:JBW786214 JLS786199:JLS786214 JVO786199:JVO786214 KFK786199:KFK786214 KPG786199:KPG786214 KZC786199:KZC786214 LIY786199:LIY786214 LSU786199:LSU786214 MCQ786199:MCQ786214 MMM786199:MMM786214 MWI786199:MWI786214 NGE786199:NGE786214 NQA786199:NQA786214 NZW786199:NZW786214 OJS786199:OJS786214 OTO786199:OTO786214 PDK786199:PDK786214 PNG786199:PNG786214 PXC786199:PXC786214 QGY786199:QGY786214 QQU786199:QQU786214 RAQ786199:RAQ786214 RKM786199:RKM786214 RUI786199:RUI786214 SEE786199:SEE786214 SOA786199:SOA786214 SXW786199:SXW786214 THS786199:THS786214 TRO786199:TRO786214 UBK786199:UBK786214 ULG786199:ULG786214 UVC786199:UVC786214 VEY786199:VEY786214 VOU786199:VOU786214 VYQ786199:VYQ786214 WIM786199:WIM786214 WSI786199:WSI786214 G851735:H851750 FW851735:FW851750 PS851735:PS851750 ZO851735:ZO851750 AJK851735:AJK851750 ATG851735:ATG851750 BDC851735:BDC851750 BMY851735:BMY851750 BWU851735:BWU851750 CGQ851735:CGQ851750 CQM851735:CQM851750 DAI851735:DAI851750 DKE851735:DKE851750 DUA851735:DUA851750 EDW851735:EDW851750 ENS851735:ENS851750 EXO851735:EXO851750 FHK851735:FHK851750 FRG851735:FRG851750 GBC851735:GBC851750 GKY851735:GKY851750 GUU851735:GUU851750 HEQ851735:HEQ851750 HOM851735:HOM851750 HYI851735:HYI851750 IIE851735:IIE851750 ISA851735:ISA851750 JBW851735:JBW851750 JLS851735:JLS851750 JVO851735:JVO851750 KFK851735:KFK851750 KPG851735:KPG851750 KZC851735:KZC851750 LIY851735:LIY851750 LSU851735:LSU851750 MCQ851735:MCQ851750 MMM851735:MMM851750 MWI851735:MWI851750 NGE851735:NGE851750 NQA851735:NQA851750 NZW851735:NZW851750 OJS851735:OJS851750 OTO851735:OTO851750 PDK851735:PDK851750 PNG851735:PNG851750 PXC851735:PXC851750 QGY851735:QGY851750 QQU851735:QQU851750 RAQ851735:RAQ851750 RKM851735:RKM851750 RUI851735:RUI851750 SEE851735:SEE851750 SOA851735:SOA851750 SXW851735:SXW851750 THS851735:THS851750 TRO851735:TRO851750 UBK851735:UBK851750 ULG851735:ULG851750 UVC851735:UVC851750 VEY851735:VEY851750 VOU851735:VOU851750 VYQ851735:VYQ851750 WIM851735:WIM851750 WSI851735:WSI851750 G917271:H917286 FW917271:FW917286 PS917271:PS917286 ZO917271:ZO917286 AJK917271:AJK917286 ATG917271:ATG917286 BDC917271:BDC917286 BMY917271:BMY917286 BWU917271:BWU917286 CGQ917271:CGQ917286 CQM917271:CQM917286 DAI917271:DAI917286 DKE917271:DKE917286 DUA917271:DUA917286 EDW917271:EDW917286 ENS917271:ENS917286 EXO917271:EXO917286 FHK917271:FHK917286 FRG917271:FRG917286 GBC917271:GBC917286 GKY917271:GKY917286 GUU917271:GUU917286 HEQ917271:HEQ917286 HOM917271:HOM917286 HYI917271:HYI917286 IIE917271:IIE917286 ISA917271:ISA917286 JBW917271:JBW917286 JLS917271:JLS917286 JVO917271:JVO917286 KFK917271:KFK917286 KPG917271:KPG917286 KZC917271:KZC917286 LIY917271:LIY917286 LSU917271:LSU917286 MCQ917271:MCQ917286 MMM917271:MMM917286 MWI917271:MWI917286 NGE917271:NGE917286 NQA917271:NQA917286 NZW917271:NZW917286 OJS917271:OJS917286 OTO917271:OTO917286 PDK917271:PDK917286 PNG917271:PNG917286 PXC917271:PXC917286 QGY917271:QGY917286 QQU917271:QQU917286 RAQ917271:RAQ917286 RKM917271:RKM917286 RUI917271:RUI917286 SEE917271:SEE917286 SOA917271:SOA917286 SXW917271:SXW917286 THS917271:THS917286 TRO917271:TRO917286 UBK917271:UBK917286 ULG917271:ULG917286 UVC917271:UVC917286 VEY917271:VEY917286 VOU917271:VOU917286 VYQ917271:VYQ917286 WIM917271:WIM917286 WSI917271:WSI917286 G982807:H982822 FW982807:FW982822 PS982807:PS982822 ZO982807:ZO982822 AJK982807:AJK982822 ATG982807:ATG982822 BDC982807:BDC982822 BMY982807:BMY982822 BWU982807:BWU982822 CGQ982807:CGQ982822 CQM982807:CQM982822 DAI982807:DAI982822 DKE982807:DKE982822 DUA982807:DUA982822 EDW982807:EDW982822 ENS982807:ENS982822 EXO982807:EXO982822 FHK982807:FHK982822 FRG982807:FRG982822 GBC982807:GBC982822 GKY982807:GKY982822 GUU982807:GUU982822 HEQ982807:HEQ982822 HOM982807:HOM982822 HYI982807:HYI982822 IIE982807:IIE982822 ISA982807:ISA982822 JBW982807:JBW982822 JLS982807:JLS982822 JVO982807:JVO982822 KFK982807:KFK982822 KPG982807:KPG982822 KZC982807:KZC982822 LIY982807:LIY982822 LSU982807:LSU982822 MCQ982807:MCQ982822 MMM982807:MMM982822 MWI982807:MWI982822 NGE982807:NGE982822 NQA982807:NQA982822 NZW982807:NZW982822 OJS982807:OJS982822 OTO982807:OTO982822 PDK982807:PDK982822 PNG982807:PNG982822 PXC982807:PXC982822 QGY982807:QGY982822 QQU982807:QQU982822 RAQ982807:RAQ982822 RKM982807:RKM982822 RUI982807:RUI982822 SEE982807:SEE982822 SOA982807:SOA982822 SXW982807:SXW982822 THS982807:THS982822 TRO982807:TRO982822 UBK982807:UBK982822 ULG982807:ULG982822 UVC982807:UVC982822 VEY982807:VEY982822 VOU982807:VOU982822 VYQ982807:VYQ982822 WIM982807:WIM982822 PS32:PS38 G42 WSI32:WSI38 WIM32:WIM38 VYQ32:VYQ38 VOU32:VOU38 VEY32:VEY38 UVC32:UVC38 ULG32:ULG38 UBK32:UBK38 TRO32:TRO38 THS32:THS38 SXW32:SXW38 SOA32:SOA38 SEE32:SEE38 RUI32:RUI38 RKM32:RKM38 RAQ32:RAQ38 QQU32:QQU38 QGY32:QGY38 PXC32:PXC38 PNG32:PNG38 PDK32:PDK38 OTO32:OTO38 OJS32:OJS38 NZW32:NZW38 NQA32:NQA38 NGE32:NGE38 MWI32:MWI38 MMM32:MMM38 MCQ32:MCQ38 LSU32:LSU38 LIY32:LIY38 KZC32:KZC38 KPG32:KPG38 KFK32:KFK38 JVO32:JVO38 JLS32:JLS38 JBW32:JBW38 ISA32:ISA38 IIE32:IIE38 HYI32:HYI38 HOM32:HOM38 HEQ32:HEQ38 GUU32:GUU38 GKY32:GKY38 GBC32:GBC38 FRG32:FRG38 FHK32:FHK38 EXO32:EXO38 ENS32:ENS38 EDW32:EDW38 DUA32:DUA38 DKE32:DKE38 DAI32:DAI38 CQM32:CQM38 CGQ32:CGQ38 BWU32:BWU38 BMY32:BMY38 BDC32:BDC38 ATG32:ATG38 AJK32:AJK38 ZO32:ZO38 G44:G52 G35 G37:G40 FW40:FW50 WSI40:WSI50 WIM40:WIM50 VYQ40:VYQ50 VOU40:VOU50 VEY40:VEY50 UVC40:UVC50 ULG40:ULG50 UBK40:UBK50 TRO40:TRO50 THS40:THS50 SXW40:SXW50 SOA40:SOA50 SEE40:SEE50 RUI40:RUI50 RKM40:RKM50 RAQ40:RAQ50 QQU40:QQU50 QGY40:QGY50 PXC40:PXC50 PNG40:PNG50 PDK40:PDK50 OTO40:OTO50 OJS40:OJS50 NZW40:NZW50 NQA40:NQA50 NGE40:NGE50 MWI40:MWI50 MMM40:MMM50 MCQ40:MCQ50 LSU40:LSU50 LIY40:LIY50 KZC40:KZC50 KPG40:KPG50 KFK40:KFK50 JVO40:JVO50 JLS40:JLS50 JBW40:JBW50 ISA40:ISA50 IIE40:IIE50 HYI40:HYI50 HOM40:HOM50 HEQ40:HEQ50 GUU40:GUU50 GKY40:GKY50 GBC40:GBC50 FRG40:FRG50 FHK40:FHK50 EXO40:EXO50 ENS40:ENS50 EDW40:EDW50 DUA40:DUA50 DKE40:DKE50 DAI40:DAI50 CQM40:CQM50 CGQ40:CGQ50 BWU40:BWU50 BMY40:BMY50 BDC40:BDC50 ATG40:ATG50 AJK40:AJK50 ZO40:ZO50 PS40:PS50" xr:uid="{8BAAF55A-3429-4AB6-81C3-247FF77DB394}">
      <formula1>modalidad</formula1>
    </dataValidation>
    <dataValidation type="list" allowBlank="1" showInputMessage="1" showErrorMessage="1" sqref="E65172:E65281 FU65172:FU65281 PQ65172:PQ65281 ZM65172:ZM65281 AJI65172:AJI65281 ATE65172:ATE65281 BDA65172:BDA65281 BMW65172:BMW65281 BWS65172:BWS65281 CGO65172:CGO65281 CQK65172:CQK65281 DAG65172:DAG65281 DKC65172:DKC65281 DTY65172:DTY65281 EDU65172:EDU65281 ENQ65172:ENQ65281 EXM65172:EXM65281 FHI65172:FHI65281 FRE65172:FRE65281 GBA65172:GBA65281 GKW65172:GKW65281 GUS65172:GUS65281 HEO65172:HEO65281 HOK65172:HOK65281 HYG65172:HYG65281 IIC65172:IIC65281 IRY65172:IRY65281 JBU65172:JBU65281 JLQ65172:JLQ65281 JVM65172:JVM65281 KFI65172:KFI65281 KPE65172:KPE65281 KZA65172:KZA65281 LIW65172:LIW65281 LSS65172:LSS65281 MCO65172:MCO65281 MMK65172:MMK65281 MWG65172:MWG65281 NGC65172:NGC65281 NPY65172:NPY65281 NZU65172:NZU65281 OJQ65172:OJQ65281 OTM65172:OTM65281 PDI65172:PDI65281 PNE65172:PNE65281 PXA65172:PXA65281 QGW65172:QGW65281 QQS65172:QQS65281 RAO65172:RAO65281 RKK65172:RKK65281 RUG65172:RUG65281 SEC65172:SEC65281 SNY65172:SNY65281 SXU65172:SXU65281 THQ65172:THQ65281 TRM65172:TRM65281 UBI65172:UBI65281 ULE65172:ULE65281 UVA65172:UVA65281 VEW65172:VEW65281 VOS65172:VOS65281 VYO65172:VYO65281 WIK65172:WIK65281 WSG65172:WSG65281 E130708:E130817 FU130708:FU130817 PQ130708:PQ130817 ZM130708:ZM130817 AJI130708:AJI130817 ATE130708:ATE130817 BDA130708:BDA130817 BMW130708:BMW130817 BWS130708:BWS130817 CGO130708:CGO130817 CQK130708:CQK130817 DAG130708:DAG130817 DKC130708:DKC130817 DTY130708:DTY130817 EDU130708:EDU130817 ENQ130708:ENQ130817 EXM130708:EXM130817 FHI130708:FHI130817 FRE130708:FRE130817 GBA130708:GBA130817 GKW130708:GKW130817 GUS130708:GUS130817 HEO130708:HEO130817 HOK130708:HOK130817 HYG130708:HYG130817 IIC130708:IIC130817 IRY130708:IRY130817 JBU130708:JBU130817 JLQ130708:JLQ130817 JVM130708:JVM130817 KFI130708:KFI130817 KPE130708:KPE130817 KZA130708:KZA130817 LIW130708:LIW130817 LSS130708:LSS130817 MCO130708:MCO130817 MMK130708:MMK130817 MWG130708:MWG130817 NGC130708:NGC130817 NPY130708:NPY130817 NZU130708:NZU130817 OJQ130708:OJQ130817 OTM130708:OTM130817 PDI130708:PDI130817 PNE130708:PNE130817 PXA130708:PXA130817 QGW130708:QGW130817 QQS130708:QQS130817 RAO130708:RAO130817 RKK130708:RKK130817 RUG130708:RUG130817 SEC130708:SEC130817 SNY130708:SNY130817 SXU130708:SXU130817 THQ130708:THQ130817 TRM130708:TRM130817 UBI130708:UBI130817 ULE130708:ULE130817 UVA130708:UVA130817 VEW130708:VEW130817 VOS130708:VOS130817 VYO130708:VYO130817 WIK130708:WIK130817 WSG130708:WSG130817 E196244:E196353 FU196244:FU196353 PQ196244:PQ196353 ZM196244:ZM196353 AJI196244:AJI196353 ATE196244:ATE196353 BDA196244:BDA196353 BMW196244:BMW196353 BWS196244:BWS196353 CGO196244:CGO196353 CQK196244:CQK196353 DAG196244:DAG196353 DKC196244:DKC196353 DTY196244:DTY196353 EDU196244:EDU196353 ENQ196244:ENQ196353 EXM196244:EXM196353 FHI196244:FHI196353 FRE196244:FRE196353 GBA196244:GBA196353 GKW196244:GKW196353 GUS196244:GUS196353 HEO196244:HEO196353 HOK196244:HOK196353 HYG196244:HYG196353 IIC196244:IIC196353 IRY196244:IRY196353 JBU196244:JBU196353 JLQ196244:JLQ196353 JVM196244:JVM196353 KFI196244:KFI196353 KPE196244:KPE196353 KZA196244:KZA196353 LIW196244:LIW196353 LSS196244:LSS196353 MCO196244:MCO196353 MMK196244:MMK196353 MWG196244:MWG196353 NGC196244:NGC196353 NPY196244:NPY196353 NZU196244:NZU196353 OJQ196244:OJQ196353 OTM196244:OTM196353 PDI196244:PDI196353 PNE196244:PNE196353 PXA196244:PXA196353 QGW196244:QGW196353 QQS196244:QQS196353 RAO196244:RAO196353 RKK196244:RKK196353 RUG196244:RUG196353 SEC196244:SEC196353 SNY196244:SNY196353 SXU196244:SXU196353 THQ196244:THQ196353 TRM196244:TRM196353 UBI196244:UBI196353 ULE196244:ULE196353 UVA196244:UVA196353 VEW196244:VEW196353 VOS196244:VOS196353 VYO196244:VYO196353 WIK196244:WIK196353 WSG196244:WSG196353 E261780:E261889 FU261780:FU261889 PQ261780:PQ261889 ZM261780:ZM261889 AJI261780:AJI261889 ATE261780:ATE261889 BDA261780:BDA261889 BMW261780:BMW261889 BWS261780:BWS261889 CGO261780:CGO261889 CQK261780:CQK261889 DAG261780:DAG261889 DKC261780:DKC261889 DTY261780:DTY261889 EDU261780:EDU261889 ENQ261780:ENQ261889 EXM261780:EXM261889 FHI261780:FHI261889 FRE261780:FRE261889 GBA261780:GBA261889 GKW261780:GKW261889 GUS261780:GUS261889 HEO261780:HEO261889 HOK261780:HOK261889 HYG261780:HYG261889 IIC261780:IIC261889 IRY261780:IRY261889 JBU261780:JBU261889 JLQ261780:JLQ261889 JVM261780:JVM261889 KFI261780:KFI261889 KPE261780:KPE261889 KZA261780:KZA261889 LIW261780:LIW261889 LSS261780:LSS261889 MCO261780:MCO261889 MMK261780:MMK261889 MWG261780:MWG261889 NGC261780:NGC261889 NPY261780:NPY261889 NZU261780:NZU261889 OJQ261780:OJQ261889 OTM261780:OTM261889 PDI261780:PDI261889 PNE261780:PNE261889 PXA261780:PXA261889 QGW261780:QGW261889 QQS261780:QQS261889 RAO261780:RAO261889 RKK261780:RKK261889 RUG261780:RUG261889 SEC261780:SEC261889 SNY261780:SNY261889 SXU261780:SXU261889 THQ261780:THQ261889 TRM261780:TRM261889 UBI261780:UBI261889 ULE261780:ULE261889 UVA261780:UVA261889 VEW261780:VEW261889 VOS261780:VOS261889 VYO261780:VYO261889 WIK261780:WIK261889 WSG261780:WSG261889 E327316:E327425 FU327316:FU327425 PQ327316:PQ327425 ZM327316:ZM327425 AJI327316:AJI327425 ATE327316:ATE327425 BDA327316:BDA327425 BMW327316:BMW327425 BWS327316:BWS327425 CGO327316:CGO327425 CQK327316:CQK327425 DAG327316:DAG327425 DKC327316:DKC327425 DTY327316:DTY327425 EDU327316:EDU327425 ENQ327316:ENQ327425 EXM327316:EXM327425 FHI327316:FHI327425 FRE327316:FRE327425 GBA327316:GBA327425 GKW327316:GKW327425 GUS327316:GUS327425 HEO327316:HEO327425 HOK327316:HOK327425 HYG327316:HYG327425 IIC327316:IIC327425 IRY327316:IRY327425 JBU327316:JBU327425 JLQ327316:JLQ327425 JVM327316:JVM327425 KFI327316:KFI327425 KPE327316:KPE327425 KZA327316:KZA327425 LIW327316:LIW327425 LSS327316:LSS327425 MCO327316:MCO327425 MMK327316:MMK327425 MWG327316:MWG327425 NGC327316:NGC327425 NPY327316:NPY327425 NZU327316:NZU327425 OJQ327316:OJQ327425 OTM327316:OTM327425 PDI327316:PDI327425 PNE327316:PNE327425 PXA327316:PXA327425 QGW327316:QGW327425 QQS327316:QQS327425 RAO327316:RAO327425 RKK327316:RKK327425 RUG327316:RUG327425 SEC327316:SEC327425 SNY327316:SNY327425 SXU327316:SXU327425 THQ327316:THQ327425 TRM327316:TRM327425 UBI327316:UBI327425 ULE327316:ULE327425 UVA327316:UVA327425 VEW327316:VEW327425 VOS327316:VOS327425 VYO327316:VYO327425 WIK327316:WIK327425 WSG327316:WSG327425 E392852:E392961 FU392852:FU392961 PQ392852:PQ392961 ZM392852:ZM392961 AJI392852:AJI392961 ATE392852:ATE392961 BDA392852:BDA392961 BMW392852:BMW392961 BWS392852:BWS392961 CGO392852:CGO392961 CQK392852:CQK392961 DAG392852:DAG392961 DKC392852:DKC392961 DTY392852:DTY392961 EDU392852:EDU392961 ENQ392852:ENQ392961 EXM392852:EXM392961 FHI392852:FHI392961 FRE392852:FRE392961 GBA392852:GBA392961 GKW392852:GKW392961 GUS392852:GUS392961 HEO392852:HEO392961 HOK392852:HOK392961 HYG392852:HYG392961 IIC392852:IIC392961 IRY392852:IRY392961 JBU392852:JBU392961 JLQ392852:JLQ392961 JVM392852:JVM392961 KFI392852:KFI392961 KPE392852:KPE392961 KZA392852:KZA392961 LIW392852:LIW392961 LSS392852:LSS392961 MCO392852:MCO392961 MMK392852:MMK392961 MWG392852:MWG392961 NGC392852:NGC392961 NPY392852:NPY392961 NZU392852:NZU392961 OJQ392852:OJQ392961 OTM392852:OTM392961 PDI392852:PDI392961 PNE392852:PNE392961 PXA392852:PXA392961 QGW392852:QGW392961 QQS392852:QQS392961 RAO392852:RAO392961 RKK392852:RKK392961 RUG392852:RUG392961 SEC392852:SEC392961 SNY392852:SNY392961 SXU392852:SXU392961 THQ392852:THQ392961 TRM392852:TRM392961 UBI392852:UBI392961 ULE392852:ULE392961 UVA392852:UVA392961 VEW392852:VEW392961 VOS392852:VOS392961 VYO392852:VYO392961 WIK392852:WIK392961 WSG392852:WSG392961 E458388:E458497 FU458388:FU458497 PQ458388:PQ458497 ZM458388:ZM458497 AJI458388:AJI458497 ATE458388:ATE458497 BDA458388:BDA458497 BMW458388:BMW458497 BWS458388:BWS458497 CGO458388:CGO458497 CQK458388:CQK458497 DAG458388:DAG458497 DKC458388:DKC458497 DTY458388:DTY458497 EDU458388:EDU458497 ENQ458388:ENQ458497 EXM458388:EXM458497 FHI458388:FHI458497 FRE458388:FRE458497 GBA458388:GBA458497 GKW458388:GKW458497 GUS458388:GUS458497 HEO458388:HEO458497 HOK458388:HOK458497 HYG458388:HYG458497 IIC458388:IIC458497 IRY458388:IRY458497 JBU458388:JBU458497 JLQ458388:JLQ458497 JVM458388:JVM458497 KFI458388:KFI458497 KPE458388:KPE458497 KZA458388:KZA458497 LIW458388:LIW458497 LSS458388:LSS458497 MCO458388:MCO458497 MMK458388:MMK458497 MWG458388:MWG458497 NGC458388:NGC458497 NPY458388:NPY458497 NZU458388:NZU458497 OJQ458388:OJQ458497 OTM458388:OTM458497 PDI458388:PDI458497 PNE458388:PNE458497 PXA458388:PXA458497 QGW458388:QGW458497 QQS458388:QQS458497 RAO458388:RAO458497 RKK458388:RKK458497 RUG458388:RUG458497 SEC458388:SEC458497 SNY458388:SNY458497 SXU458388:SXU458497 THQ458388:THQ458497 TRM458388:TRM458497 UBI458388:UBI458497 ULE458388:ULE458497 UVA458388:UVA458497 VEW458388:VEW458497 VOS458388:VOS458497 VYO458388:VYO458497 WIK458388:WIK458497 WSG458388:WSG458497 E523924:E524033 FU523924:FU524033 PQ523924:PQ524033 ZM523924:ZM524033 AJI523924:AJI524033 ATE523924:ATE524033 BDA523924:BDA524033 BMW523924:BMW524033 BWS523924:BWS524033 CGO523924:CGO524033 CQK523924:CQK524033 DAG523924:DAG524033 DKC523924:DKC524033 DTY523924:DTY524033 EDU523924:EDU524033 ENQ523924:ENQ524033 EXM523924:EXM524033 FHI523924:FHI524033 FRE523924:FRE524033 GBA523924:GBA524033 GKW523924:GKW524033 GUS523924:GUS524033 HEO523924:HEO524033 HOK523924:HOK524033 HYG523924:HYG524033 IIC523924:IIC524033 IRY523924:IRY524033 JBU523924:JBU524033 JLQ523924:JLQ524033 JVM523924:JVM524033 KFI523924:KFI524033 KPE523924:KPE524033 KZA523924:KZA524033 LIW523924:LIW524033 LSS523924:LSS524033 MCO523924:MCO524033 MMK523924:MMK524033 MWG523924:MWG524033 NGC523924:NGC524033 NPY523924:NPY524033 NZU523924:NZU524033 OJQ523924:OJQ524033 OTM523924:OTM524033 PDI523924:PDI524033 PNE523924:PNE524033 PXA523924:PXA524033 QGW523924:QGW524033 QQS523924:QQS524033 RAO523924:RAO524033 RKK523924:RKK524033 RUG523924:RUG524033 SEC523924:SEC524033 SNY523924:SNY524033 SXU523924:SXU524033 THQ523924:THQ524033 TRM523924:TRM524033 UBI523924:UBI524033 ULE523924:ULE524033 UVA523924:UVA524033 VEW523924:VEW524033 VOS523924:VOS524033 VYO523924:VYO524033 WIK523924:WIK524033 WSG523924:WSG524033 E589460:E589569 FU589460:FU589569 PQ589460:PQ589569 ZM589460:ZM589569 AJI589460:AJI589569 ATE589460:ATE589569 BDA589460:BDA589569 BMW589460:BMW589569 BWS589460:BWS589569 CGO589460:CGO589569 CQK589460:CQK589569 DAG589460:DAG589569 DKC589460:DKC589569 DTY589460:DTY589569 EDU589460:EDU589569 ENQ589460:ENQ589569 EXM589460:EXM589569 FHI589460:FHI589569 FRE589460:FRE589569 GBA589460:GBA589569 GKW589460:GKW589569 GUS589460:GUS589569 HEO589460:HEO589569 HOK589460:HOK589569 HYG589460:HYG589569 IIC589460:IIC589569 IRY589460:IRY589569 JBU589460:JBU589569 JLQ589460:JLQ589569 JVM589460:JVM589569 KFI589460:KFI589569 KPE589460:KPE589569 KZA589460:KZA589569 LIW589460:LIW589569 LSS589460:LSS589569 MCO589460:MCO589569 MMK589460:MMK589569 MWG589460:MWG589569 NGC589460:NGC589569 NPY589460:NPY589569 NZU589460:NZU589569 OJQ589460:OJQ589569 OTM589460:OTM589569 PDI589460:PDI589569 PNE589460:PNE589569 PXA589460:PXA589569 QGW589460:QGW589569 QQS589460:QQS589569 RAO589460:RAO589569 RKK589460:RKK589569 RUG589460:RUG589569 SEC589460:SEC589569 SNY589460:SNY589569 SXU589460:SXU589569 THQ589460:THQ589569 TRM589460:TRM589569 UBI589460:UBI589569 ULE589460:ULE589569 UVA589460:UVA589569 VEW589460:VEW589569 VOS589460:VOS589569 VYO589460:VYO589569 WIK589460:WIK589569 WSG589460:WSG589569 E654996:E655105 FU654996:FU655105 PQ654996:PQ655105 ZM654996:ZM655105 AJI654996:AJI655105 ATE654996:ATE655105 BDA654996:BDA655105 BMW654996:BMW655105 BWS654996:BWS655105 CGO654996:CGO655105 CQK654996:CQK655105 DAG654996:DAG655105 DKC654996:DKC655105 DTY654996:DTY655105 EDU654996:EDU655105 ENQ654996:ENQ655105 EXM654996:EXM655105 FHI654996:FHI655105 FRE654996:FRE655105 GBA654996:GBA655105 GKW654996:GKW655105 GUS654996:GUS655105 HEO654996:HEO655105 HOK654996:HOK655105 HYG654996:HYG655105 IIC654996:IIC655105 IRY654996:IRY655105 JBU654996:JBU655105 JLQ654996:JLQ655105 JVM654996:JVM655105 KFI654996:KFI655105 KPE654996:KPE655105 KZA654996:KZA655105 LIW654996:LIW655105 LSS654996:LSS655105 MCO654996:MCO655105 MMK654996:MMK655105 MWG654996:MWG655105 NGC654996:NGC655105 NPY654996:NPY655105 NZU654996:NZU655105 OJQ654996:OJQ655105 OTM654996:OTM655105 PDI654996:PDI655105 PNE654996:PNE655105 PXA654996:PXA655105 QGW654996:QGW655105 QQS654996:QQS655105 RAO654996:RAO655105 RKK654996:RKK655105 RUG654996:RUG655105 SEC654996:SEC655105 SNY654996:SNY655105 SXU654996:SXU655105 THQ654996:THQ655105 TRM654996:TRM655105 UBI654996:UBI655105 ULE654996:ULE655105 UVA654996:UVA655105 VEW654996:VEW655105 VOS654996:VOS655105 VYO654996:VYO655105 WIK654996:WIK655105 WSG654996:WSG655105 E720532:E720641 FU720532:FU720641 PQ720532:PQ720641 ZM720532:ZM720641 AJI720532:AJI720641 ATE720532:ATE720641 BDA720532:BDA720641 BMW720532:BMW720641 BWS720532:BWS720641 CGO720532:CGO720641 CQK720532:CQK720641 DAG720532:DAG720641 DKC720532:DKC720641 DTY720532:DTY720641 EDU720532:EDU720641 ENQ720532:ENQ720641 EXM720532:EXM720641 FHI720532:FHI720641 FRE720532:FRE720641 GBA720532:GBA720641 GKW720532:GKW720641 GUS720532:GUS720641 HEO720532:HEO720641 HOK720532:HOK720641 HYG720532:HYG720641 IIC720532:IIC720641 IRY720532:IRY720641 JBU720532:JBU720641 JLQ720532:JLQ720641 JVM720532:JVM720641 KFI720532:KFI720641 KPE720532:KPE720641 KZA720532:KZA720641 LIW720532:LIW720641 LSS720532:LSS720641 MCO720532:MCO720641 MMK720532:MMK720641 MWG720532:MWG720641 NGC720532:NGC720641 NPY720532:NPY720641 NZU720532:NZU720641 OJQ720532:OJQ720641 OTM720532:OTM720641 PDI720532:PDI720641 PNE720532:PNE720641 PXA720532:PXA720641 QGW720532:QGW720641 QQS720532:QQS720641 RAO720532:RAO720641 RKK720532:RKK720641 RUG720532:RUG720641 SEC720532:SEC720641 SNY720532:SNY720641 SXU720532:SXU720641 THQ720532:THQ720641 TRM720532:TRM720641 UBI720532:UBI720641 ULE720532:ULE720641 UVA720532:UVA720641 VEW720532:VEW720641 VOS720532:VOS720641 VYO720532:VYO720641 WIK720532:WIK720641 WSG720532:WSG720641 E786068:E786177 FU786068:FU786177 PQ786068:PQ786177 ZM786068:ZM786177 AJI786068:AJI786177 ATE786068:ATE786177 BDA786068:BDA786177 BMW786068:BMW786177 BWS786068:BWS786177 CGO786068:CGO786177 CQK786068:CQK786177 DAG786068:DAG786177 DKC786068:DKC786177 DTY786068:DTY786177 EDU786068:EDU786177 ENQ786068:ENQ786177 EXM786068:EXM786177 FHI786068:FHI786177 FRE786068:FRE786177 GBA786068:GBA786177 GKW786068:GKW786177 GUS786068:GUS786177 HEO786068:HEO786177 HOK786068:HOK786177 HYG786068:HYG786177 IIC786068:IIC786177 IRY786068:IRY786177 JBU786068:JBU786177 JLQ786068:JLQ786177 JVM786068:JVM786177 KFI786068:KFI786177 KPE786068:KPE786177 KZA786068:KZA786177 LIW786068:LIW786177 LSS786068:LSS786177 MCO786068:MCO786177 MMK786068:MMK786177 MWG786068:MWG786177 NGC786068:NGC786177 NPY786068:NPY786177 NZU786068:NZU786177 OJQ786068:OJQ786177 OTM786068:OTM786177 PDI786068:PDI786177 PNE786068:PNE786177 PXA786068:PXA786177 QGW786068:QGW786177 QQS786068:QQS786177 RAO786068:RAO786177 RKK786068:RKK786177 RUG786068:RUG786177 SEC786068:SEC786177 SNY786068:SNY786177 SXU786068:SXU786177 THQ786068:THQ786177 TRM786068:TRM786177 UBI786068:UBI786177 ULE786068:ULE786177 UVA786068:UVA786177 VEW786068:VEW786177 VOS786068:VOS786177 VYO786068:VYO786177 WIK786068:WIK786177 WSG786068:WSG786177 E851604:E851713 FU851604:FU851713 PQ851604:PQ851713 ZM851604:ZM851713 AJI851604:AJI851713 ATE851604:ATE851713 BDA851604:BDA851713 BMW851604:BMW851713 BWS851604:BWS851713 CGO851604:CGO851713 CQK851604:CQK851713 DAG851604:DAG851713 DKC851604:DKC851713 DTY851604:DTY851713 EDU851604:EDU851713 ENQ851604:ENQ851713 EXM851604:EXM851713 FHI851604:FHI851713 FRE851604:FRE851713 GBA851604:GBA851713 GKW851604:GKW851713 GUS851604:GUS851713 HEO851604:HEO851713 HOK851604:HOK851713 HYG851604:HYG851713 IIC851604:IIC851713 IRY851604:IRY851713 JBU851604:JBU851713 JLQ851604:JLQ851713 JVM851604:JVM851713 KFI851604:KFI851713 KPE851604:KPE851713 KZA851604:KZA851713 LIW851604:LIW851713 LSS851604:LSS851713 MCO851604:MCO851713 MMK851604:MMK851713 MWG851604:MWG851713 NGC851604:NGC851713 NPY851604:NPY851713 NZU851604:NZU851713 OJQ851604:OJQ851713 OTM851604:OTM851713 PDI851604:PDI851713 PNE851604:PNE851713 PXA851604:PXA851713 QGW851604:QGW851713 QQS851604:QQS851713 RAO851604:RAO851713 RKK851604:RKK851713 RUG851604:RUG851713 SEC851604:SEC851713 SNY851604:SNY851713 SXU851604:SXU851713 THQ851604:THQ851713 TRM851604:TRM851713 UBI851604:UBI851713 ULE851604:ULE851713 UVA851604:UVA851713 VEW851604:VEW851713 VOS851604:VOS851713 VYO851604:VYO851713 WIK851604:WIK851713 WSG851604:WSG851713 E917140:E917249 FU917140:FU917249 PQ917140:PQ917249 ZM917140:ZM917249 AJI917140:AJI917249 ATE917140:ATE917249 BDA917140:BDA917249 BMW917140:BMW917249 BWS917140:BWS917249 CGO917140:CGO917249 CQK917140:CQK917249 DAG917140:DAG917249 DKC917140:DKC917249 DTY917140:DTY917249 EDU917140:EDU917249 ENQ917140:ENQ917249 EXM917140:EXM917249 FHI917140:FHI917249 FRE917140:FRE917249 GBA917140:GBA917249 GKW917140:GKW917249 GUS917140:GUS917249 HEO917140:HEO917249 HOK917140:HOK917249 HYG917140:HYG917249 IIC917140:IIC917249 IRY917140:IRY917249 JBU917140:JBU917249 JLQ917140:JLQ917249 JVM917140:JVM917249 KFI917140:KFI917249 KPE917140:KPE917249 KZA917140:KZA917249 LIW917140:LIW917249 LSS917140:LSS917249 MCO917140:MCO917249 MMK917140:MMK917249 MWG917140:MWG917249 NGC917140:NGC917249 NPY917140:NPY917249 NZU917140:NZU917249 OJQ917140:OJQ917249 OTM917140:OTM917249 PDI917140:PDI917249 PNE917140:PNE917249 PXA917140:PXA917249 QGW917140:QGW917249 QQS917140:QQS917249 RAO917140:RAO917249 RKK917140:RKK917249 RUG917140:RUG917249 SEC917140:SEC917249 SNY917140:SNY917249 SXU917140:SXU917249 THQ917140:THQ917249 TRM917140:TRM917249 UBI917140:UBI917249 ULE917140:ULE917249 UVA917140:UVA917249 VEW917140:VEW917249 VOS917140:VOS917249 VYO917140:VYO917249 WIK917140:WIK917249 WSG917140:WSG917249 E982676:E982785 FU982676:FU982785 PQ982676:PQ982785 ZM982676:ZM982785 AJI982676:AJI982785 ATE982676:ATE982785 BDA982676:BDA982785 BMW982676:BMW982785 BWS982676:BWS982785 CGO982676:CGO982785 CQK982676:CQK982785 DAG982676:DAG982785 DKC982676:DKC982785 DTY982676:DTY982785 EDU982676:EDU982785 ENQ982676:ENQ982785 EXM982676:EXM982785 FHI982676:FHI982785 FRE982676:FRE982785 GBA982676:GBA982785 GKW982676:GKW982785 GUS982676:GUS982785 HEO982676:HEO982785 HOK982676:HOK982785 HYG982676:HYG982785 IIC982676:IIC982785 IRY982676:IRY982785 JBU982676:JBU982785 JLQ982676:JLQ982785 JVM982676:JVM982785 KFI982676:KFI982785 KPE982676:KPE982785 KZA982676:KZA982785 LIW982676:LIW982785 LSS982676:LSS982785 MCO982676:MCO982785 MMK982676:MMK982785 MWG982676:MWG982785 NGC982676:NGC982785 NPY982676:NPY982785 NZU982676:NZU982785 OJQ982676:OJQ982785 OTM982676:OTM982785 PDI982676:PDI982785 PNE982676:PNE982785 PXA982676:PXA982785 QGW982676:QGW982785 QQS982676:QQS982785 RAO982676:RAO982785 RKK982676:RKK982785 RUG982676:RUG982785 SEC982676:SEC982785 SNY982676:SNY982785 SXU982676:SXU982785 THQ982676:THQ982785 TRM982676:TRM982785 UBI982676:UBI982785 ULE982676:ULE982785 UVA982676:UVA982785 VEW982676:VEW982785 VOS982676:VOS982785 VYO982676:VYO982785 WIK982676:WIK982785 WSG982676:WSG982785 E1048212:E1048576 FU1048212:FU1048576 PQ1048212:PQ1048576 ZM1048212:ZM1048576 AJI1048212:AJI1048576 ATE1048212:ATE1048576 BDA1048212:BDA1048576 BMW1048212:BMW1048576 BWS1048212:BWS1048576 CGO1048212:CGO1048576 CQK1048212:CQK1048576 DAG1048212:DAG1048576 DKC1048212:DKC1048576 DTY1048212:DTY1048576 EDU1048212:EDU1048576 ENQ1048212:ENQ1048576 EXM1048212:EXM1048576 FHI1048212:FHI1048576 FRE1048212:FRE1048576 GBA1048212:GBA1048576 GKW1048212:GKW1048576 GUS1048212:GUS1048576 HEO1048212:HEO1048576 HOK1048212:HOK1048576 HYG1048212:HYG1048576 IIC1048212:IIC1048576 IRY1048212:IRY1048576 JBU1048212:JBU1048576 JLQ1048212:JLQ1048576 JVM1048212:JVM1048576 KFI1048212:KFI1048576 KPE1048212:KPE1048576 KZA1048212:KZA1048576 LIW1048212:LIW1048576 LSS1048212:LSS1048576 MCO1048212:MCO1048576 MMK1048212:MMK1048576 MWG1048212:MWG1048576 NGC1048212:NGC1048576 NPY1048212:NPY1048576 NZU1048212:NZU1048576 OJQ1048212:OJQ1048576 OTM1048212:OTM1048576 PDI1048212:PDI1048576 PNE1048212:PNE1048576 PXA1048212:PXA1048576 QGW1048212:QGW1048576 QQS1048212:QQS1048576 RAO1048212:RAO1048576 RKK1048212:RKK1048576 RUG1048212:RUG1048576 SEC1048212:SEC1048576 SNY1048212:SNY1048576 SXU1048212:SXU1048576 THQ1048212:THQ1048576 TRM1048212:TRM1048576 UBI1048212:UBI1048576 ULE1048212:ULE1048576 UVA1048212:UVA1048576 VEW1048212:VEW1048576 VOS1048212:VOS1048576 VYO1048212:VYO1048576 WIK1048212:WIK1048576 WSG1048212:WSG1048576 FP65172:FP65281 PL65172:PL65281 ZH65172:ZH65281 AJD65172:AJD65281 ASZ65172:ASZ65281 BCV65172:BCV65281 BMR65172:BMR65281 BWN65172:BWN65281 CGJ65172:CGJ65281 CQF65172:CQF65281 DAB65172:DAB65281 DJX65172:DJX65281 DTT65172:DTT65281 EDP65172:EDP65281 ENL65172:ENL65281 EXH65172:EXH65281 FHD65172:FHD65281 FQZ65172:FQZ65281 GAV65172:GAV65281 GKR65172:GKR65281 GUN65172:GUN65281 HEJ65172:HEJ65281 HOF65172:HOF65281 HYB65172:HYB65281 IHX65172:IHX65281 IRT65172:IRT65281 JBP65172:JBP65281 JLL65172:JLL65281 JVH65172:JVH65281 KFD65172:KFD65281 KOZ65172:KOZ65281 KYV65172:KYV65281 LIR65172:LIR65281 LSN65172:LSN65281 MCJ65172:MCJ65281 MMF65172:MMF65281 MWB65172:MWB65281 NFX65172:NFX65281 NPT65172:NPT65281 NZP65172:NZP65281 OJL65172:OJL65281 OTH65172:OTH65281 PDD65172:PDD65281 PMZ65172:PMZ65281 PWV65172:PWV65281 QGR65172:QGR65281 QQN65172:QQN65281 RAJ65172:RAJ65281 RKF65172:RKF65281 RUB65172:RUB65281 SDX65172:SDX65281 SNT65172:SNT65281 SXP65172:SXP65281 THL65172:THL65281 TRH65172:TRH65281 UBD65172:UBD65281 UKZ65172:UKZ65281 UUV65172:UUV65281 VER65172:VER65281 VON65172:VON65281 VYJ65172:VYJ65281 WIF65172:WIF65281 WSB65172:WSB65281 XBX65172:XFD65281 FP130708:FP130817 PL130708:PL130817 ZH130708:ZH130817 AJD130708:AJD130817 ASZ130708:ASZ130817 BCV130708:BCV130817 BMR130708:BMR130817 BWN130708:BWN130817 CGJ130708:CGJ130817 CQF130708:CQF130817 DAB130708:DAB130817 DJX130708:DJX130817 DTT130708:DTT130817 EDP130708:EDP130817 ENL130708:ENL130817 EXH130708:EXH130817 FHD130708:FHD130817 FQZ130708:FQZ130817 GAV130708:GAV130817 GKR130708:GKR130817 GUN130708:GUN130817 HEJ130708:HEJ130817 HOF130708:HOF130817 HYB130708:HYB130817 IHX130708:IHX130817 IRT130708:IRT130817 JBP130708:JBP130817 JLL130708:JLL130817 JVH130708:JVH130817 KFD130708:KFD130817 KOZ130708:KOZ130817 KYV130708:KYV130817 LIR130708:LIR130817 LSN130708:LSN130817 MCJ130708:MCJ130817 MMF130708:MMF130817 MWB130708:MWB130817 NFX130708:NFX130817 NPT130708:NPT130817 NZP130708:NZP130817 OJL130708:OJL130817 OTH130708:OTH130817 PDD130708:PDD130817 PMZ130708:PMZ130817 PWV130708:PWV130817 QGR130708:QGR130817 QQN130708:QQN130817 RAJ130708:RAJ130817 RKF130708:RKF130817 RUB130708:RUB130817 SDX130708:SDX130817 SNT130708:SNT130817 SXP130708:SXP130817 THL130708:THL130817 TRH130708:TRH130817 UBD130708:UBD130817 UKZ130708:UKZ130817 UUV130708:UUV130817 VER130708:VER130817 VON130708:VON130817 VYJ130708:VYJ130817 WIF130708:WIF130817 WSB130708:WSB130817 XBX130708:XFD130817 FP196244:FP196353 PL196244:PL196353 ZH196244:ZH196353 AJD196244:AJD196353 ASZ196244:ASZ196353 BCV196244:BCV196353 BMR196244:BMR196353 BWN196244:BWN196353 CGJ196244:CGJ196353 CQF196244:CQF196353 DAB196244:DAB196353 DJX196244:DJX196353 DTT196244:DTT196353 EDP196244:EDP196353 ENL196244:ENL196353 EXH196244:EXH196353 FHD196244:FHD196353 FQZ196244:FQZ196353 GAV196244:GAV196353 GKR196244:GKR196353 GUN196244:GUN196353 HEJ196244:HEJ196353 HOF196244:HOF196353 HYB196244:HYB196353 IHX196244:IHX196353 IRT196244:IRT196353 JBP196244:JBP196353 JLL196244:JLL196353 JVH196244:JVH196353 KFD196244:KFD196353 KOZ196244:KOZ196353 KYV196244:KYV196353 LIR196244:LIR196353 LSN196244:LSN196353 MCJ196244:MCJ196353 MMF196244:MMF196353 MWB196244:MWB196353 NFX196244:NFX196353 NPT196244:NPT196353 NZP196244:NZP196353 OJL196244:OJL196353 OTH196244:OTH196353 PDD196244:PDD196353 PMZ196244:PMZ196353 PWV196244:PWV196353 QGR196244:QGR196353 QQN196244:QQN196353 RAJ196244:RAJ196353 RKF196244:RKF196353 RUB196244:RUB196353 SDX196244:SDX196353 SNT196244:SNT196353 SXP196244:SXP196353 THL196244:THL196353 TRH196244:TRH196353 UBD196244:UBD196353 UKZ196244:UKZ196353 UUV196244:UUV196353 VER196244:VER196353 VON196244:VON196353 VYJ196244:VYJ196353 WIF196244:WIF196353 WSB196244:WSB196353 XBX196244:XFD196353 FP261780:FP261889 PL261780:PL261889 ZH261780:ZH261889 AJD261780:AJD261889 ASZ261780:ASZ261889 BCV261780:BCV261889 BMR261780:BMR261889 BWN261780:BWN261889 CGJ261780:CGJ261889 CQF261780:CQF261889 DAB261780:DAB261889 DJX261780:DJX261889 DTT261780:DTT261889 EDP261780:EDP261889 ENL261780:ENL261889 EXH261780:EXH261889 FHD261780:FHD261889 FQZ261780:FQZ261889 GAV261780:GAV261889 GKR261780:GKR261889 GUN261780:GUN261889 HEJ261780:HEJ261889 HOF261780:HOF261889 HYB261780:HYB261889 IHX261780:IHX261889 IRT261780:IRT261889 JBP261780:JBP261889 JLL261780:JLL261889 JVH261780:JVH261889 KFD261780:KFD261889 KOZ261780:KOZ261889 KYV261780:KYV261889 LIR261780:LIR261889 LSN261780:LSN261889 MCJ261780:MCJ261889 MMF261780:MMF261889 MWB261780:MWB261889 NFX261780:NFX261889 NPT261780:NPT261889 NZP261780:NZP261889 OJL261780:OJL261889 OTH261780:OTH261889 PDD261780:PDD261889 PMZ261780:PMZ261889 PWV261780:PWV261889 QGR261780:QGR261889 QQN261780:QQN261889 RAJ261780:RAJ261889 RKF261780:RKF261889 RUB261780:RUB261889 SDX261780:SDX261889 SNT261780:SNT261889 SXP261780:SXP261889 THL261780:THL261889 TRH261780:TRH261889 UBD261780:UBD261889 UKZ261780:UKZ261889 UUV261780:UUV261889 VER261780:VER261889 VON261780:VON261889 VYJ261780:VYJ261889 WIF261780:WIF261889 WSB261780:WSB261889 XBX261780:XFD261889 FP327316:FP327425 PL327316:PL327425 ZH327316:ZH327425 AJD327316:AJD327425 ASZ327316:ASZ327425 BCV327316:BCV327425 BMR327316:BMR327425 BWN327316:BWN327425 CGJ327316:CGJ327425 CQF327316:CQF327425 DAB327316:DAB327425 DJX327316:DJX327425 DTT327316:DTT327425 EDP327316:EDP327425 ENL327316:ENL327425 EXH327316:EXH327425 FHD327316:FHD327425 FQZ327316:FQZ327425 GAV327316:GAV327425 GKR327316:GKR327425 GUN327316:GUN327425 HEJ327316:HEJ327425 HOF327316:HOF327425 HYB327316:HYB327425 IHX327316:IHX327425 IRT327316:IRT327425 JBP327316:JBP327425 JLL327316:JLL327425 JVH327316:JVH327425 KFD327316:KFD327425 KOZ327316:KOZ327425 KYV327316:KYV327425 LIR327316:LIR327425 LSN327316:LSN327425 MCJ327316:MCJ327425 MMF327316:MMF327425 MWB327316:MWB327425 NFX327316:NFX327425 NPT327316:NPT327425 NZP327316:NZP327425 OJL327316:OJL327425 OTH327316:OTH327425 PDD327316:PDD327425 PMZ327316:PMZ327425 PWV327316:PWV327425 QGR327316:QGR327425 QQN327316:QQN327425 RAJ327316:RAJ327425 RKF327316:RKF327425 RUB327316:RUB327425 SDX327316:SDX327425 SNT327316:SNT327425 SXP327316:SXP327425 THL327316:THL327425 TRH327316:TRH327425 UBD327316:UBD327425 UKZ327316:UKZ327425 UUV327316:UUV327425 VER327316:VER327425 VON327316:VON327425 VYJ327316:VYJ327425 WIF327316:WIF327425 WSB327316:WSB327425 XBX327316:XFD327425 FP392852:FP392961 PL392852:PL392961 ZH392852:ZH392961 AJD392852:AJD392961 ASZ392852:ASZ392961 BCV392852:BCV392961 BMR392852:BMR392961 BWN392852:BWN392961 CGJ392852:CGJ392961 CQF392852:CQF392961 DAB392852:DAB392961 DJX392852:DJX392961 DTT392852:DTT392961 EDP392852:EDP392961 ENL392852:ENL392961 EXH392852:EXH392961 FHD392852:FHD392961 FQZ392852:FQZ392961 GAV392852:GAV392961 GKR392852:GKR392961 GUN392852:GUN392961 HEJ392852:HEJ392961 HOF392852:HOF392961 HYB392852:HYB392961 IHX392852:IHX392961 IRT392852:IRT392961 JBP392852:JBP392961 JLL392852:JLL392961 JVH392852:JVH392961 KFD392852:KFD392961 KOZ392852:KOZ392961 KYV392852:KYV392961 LIR392852:LIR392961 LSN392852:LSN392961 MCJ392852:MCJ392961 MMF392852:MMF392961 MWB392852:MWB392961 NFX392852:NFX392961 NPT392852:NPT392961 NZP392852:NZP392961 OJL392852:OJL392961 OTH392852:OTH392961 PDD392852:PDD392961 PMZ392852:PMZ392961 PWV392852:PWV392961 QGR392852:QGR392961 QQN392852:QQN392961 RAJ392852:RAJ392961 RKF392852:RKF392961 RUB392852:RUB392961 SDX392852:SDX392961 SNT392852:SNT392961 SXP392852:SXP392961 THL392852:THL392961 TRH392852:TRH392961 UBD392852:UBD392961 UKZ392852:UKZ392961 UUV392852:UUV392961 VER392852:VER392961 VON392852:VON392961 VYJ392852:VYJ392961 WIF392852:WIF392961 WSB392852:WSB392961 XBX392852:XFD392961 FP458388:FP458497 PL458388:PL458497 ZH458388:ZH458497 AJD458388:AJD458497 ASZ458388:ASZ458497 BCV458388:BCV458497 BMR458388:BMR458497 BWN458388:BWN458497 CGJ458388:CGJ458497 CQF458388:CQF458497 DAB458388:DAB458497 DJX458388:DJX458497 DTT458388:DTT458497 EDP458388:EDP458497 ENL458388:ENL458497 EXH458388:EXH458497 FHD458388:FHD458497 FQZ458388:FQZ458497 GAV458388:GAV458497 GKR458388:GKR458497 GUN458388:GUN458497 HEJ458388:HEJ458497 HOF458388:HOF458497 HYB458388:HYB458497 IHX458388:IHX458497 IRT458388:IRT458497 JBP458388:JBP458497 JLL458388:JLL458497 JVH458388:JVH458497 KFD458388:KFD458497 KOZ458388:KOZ458497 KYV458388:KYV458497 LIR458388:LIR458497 LSN458388:LSN458497 MCJ458388:MCJ458497 MMF458388:MMF458497 MWB458388:MWB458497 NFX458388:NFX458497 NPT458388:NPT458497 NZP458388:NZP458497 OJL458388:OJL458497 OTH458388:OTH458497 PDD458388:PDD458497 PMZ458388:PMZ458497 PWV458388:PWV458497 QGR458388:QGR458497 QQN458388:QQN458497 RAJ458388:RAJ458497 RKF458388:RKF458497 RUB458388:RUB458497 SDX458388:SDX458497 SNT458388:SNT458497 SXP458388:SXP458497 THL458388:THL458497 TRH458388:TRH458497 UBD458388:UBD458497 UKZ458388:UKZ458497 UUV458388:UUV458497 VER458388:VER458497 VON458388:VON458497 VYJ458388:VYJ458497 WIF458388:WIF458497 WSB458388:WSB458497 XBX458388:XFD458497 FP523924:FP524033 PL523924:PL524033 ZH523924:ZH524033 AJD523924:AJD524033 ASZ523924:ASZ524033 BCV523924:BCV524033 BMR523924:BMR524033 BWN523924:BWN524033 CGJ523924:CGJ524033 CQF523924:CQF524033 DAB523924:DAB524033 DJX523924:DJX524033 DTT523924:DTT524033 EDP523924:EDP524033 ENL523924:ENL524033 EXH523924:EXH524033 FHD523924:FHD524033 FQZ523924:FQZ524033 GAV523924:GAV524033 GKR523924:GKR524033 GUN523924:GUN524033 HEJ523924:HEJ524033 HOF523924:HOF524033 HYB523924:HYB524033 IHX523924:IHX524033 IRT523924:IRT524033 JBP523924:JBP524033 JLL523924:JLL524033 JVH523924:JVH524033 KFD523924:KFD524033 KOZ523924:KOZ524033 KYV523924:KYV524033 LIR523924:LIR524033 LSN523924:LSN524033 MCJ523924:MCJ524033 MMF523924:MMF524033 MWB523924:MWB524033 NFX523924:NFX524033 NPT523924:NPT524033 NZP523924:NZP524033 OJL523924:OJL524033 OTH523924:OTH524033 PDD523924:PDD524033 PMZ523924:PMZ524033 PWV523924:PWV524033 QGR523924:QGR524033 QQN523924:QQN524033 RAJ523924:RAJ524033 RKF523924:RKF524033 RUB523924:RUB524033 SDX523924:SDX524033 SNT523924:SNT524033 SXP523924:SXP524033 THL523924:THL524033 TRH523924:TRH524033 UBD523924:UBD524033 UKZ523924:UKZ524033 UUV523924:UUV524033 VER523924:VER524033 VON523924:VON524033 VYJ523924:VYJ524033 WIF523924:WIF524033 WSB523924:WSB524033 XBX523924:XFD524033 FP589460:FP589569 PL589460:PL589569 ZH589460:ZH589569 AJD589460:AJD589569 ASZ589460:ASZ589569 BCV589460:BCV589569 BMR589460:BMR589569 BWN589460:BWN589569 CGJ589460:CGJ589569 CQF589460:CQF589569 DAB589460:DAB589569 DJX589460:DJX589569 DTT589460:DTT589569 EDP589460:EDP589569 ENL589460:ENL589569 EXH589460:EXH589569 FHD589460:FHD589569 FQZ589460:FQZ589569 GAV589460:GAV589569 GKR589460:GKR589569 GUN589460:GUN589569 HEJ589460:HEJ589569 HOF589460:HOF589569 HYB589460:HYB589569 IHX589460:IHX589569 IRT589460:IRT589569 JBP589460:JBP589569 JLL589460:JLL589569 JVH589460:JVH589569 KFD589460:KFD589569 KOZ589460:KOZ589569 KYV589460:KYV589569 LIR589460:LIR589569 LSN589460:LSN589569 MCJ589460:MCJ589569 MMF589460:MMF589569 MWB589460:MWB589569 NFX589460:NFX589569 NPT589460:NPT589569 NZP589460:NZP589569 OJL589460:OJL589569 OTH589460:OTH589569 PDD589460:PDD589569 PMZ589460:PMZ589569 PWV589460:PWV589569 QGR589460:QGR589569 QQN589460:QQN589569 RAJ589460:RAJ589569 RKF589460:RKF589569 RUB589460:RUB589569 SDX589460:SDX589569 SNT589460:SNT589569 SXP589460:SXP589569 THL589460:THL589569 TRH589460:TRH589569 UBD589460:UBD589569 UKZ589460:UKZ589569 UUV589460:UUV589569 VER589460:VER589569 VON589460:VON589569 VYJ589460:VYJ589569 WIF589460:WIF589569 WSB589460:WSB589569 XBX589460:XFD589569 FP654996:FP655105 PL654996:PL655105 ZH654996:ZH655105 AJD654996:AJD655105 ASZ654996:ASZ655105 BCV654996:BCV655105 BMR654996:BMR655105 BWN654996:BWN655105 CGJ654996:CGJ655105 CQF654996:CQF655105 DAB654996:DAB655105 DJX654996:DJX655105 DTT654996:DTT655105 EDP654996:EDP655105 ENL654996:ENL655105 EXH654996:EXH655105 FHD654996:FHD655105 FQZ654996:FQZ655105 GAV654996:GAV655105 GKR654996:GKR655105 GUN654996:GUN655105 HEJ654996:HEJ655105 HOF654996:HOF655105 HYB654996:HYB655105 IHX654996:IHX655105 IRT654996:IRT655105 JBP654996:JBP655105 JLL654996:JLL655105 JVH654996:JVH655105 KFD654996:KFD655105 KOZ654996:KOZ655105 KYV654996:KYV655105 LIR654996:LIR655105 LSN654996:LSN655105 MCJ654996:MCJ655105 MMF654996:MMF655105 MWB654996:MWB655105 NFX654996:NFX655105 NPT654996:NPT655105 NZP654996:NZP655105 OJL654996:OJL655105 OTH654996:OTH655105 PDD654996:PDD655105 PMZ654996:PMZ655105 PWV654996:PWV655105 QGR654996:QGR655105 QQN654996:QQN655105 RAJ654996:RAJ655105 RKF654996:RKF655105 RUB654996:RUB655105 SDX654996:SDX655105 SNT654996:SNT655105 SXP654996:SXP655105 THL654996:THL655105 TRH654996:TRH655105 UBD654996:UBD655105 UKZ654996:UKZ655105 UUV654996:UUV655105 VER654996:VER655105 VON654996:VON655105 VYJ654996:VYJ655105 WIF654996:WIF655105 WSB654996:WSB655105 XBX654996:XFD655105 FP720532:FP720641 PL720532:PL720641 ZH720532:ZH720641 AJD720532:AJD720641 ASZ720532:ASZ720641 BCV720532:BCV720641 BMR720532:BMR720641 BWN720532:BWN720641 CGJ720532:CGJ720641 CQF720532:CQF720641 DAB720532:DAB720641 DJX720532:DJX720641 DTT720532:DTT720641 EDP720532:EDP720641 ENL720532:ENL720641 EXH720532:EXH720641 FHD720532:FHD720641 FQZ720532:FQZ720641 GAV720532:GAV720641 GKR720532:GKR720641 GUN720532:GUN720641 HEJ720532:HEJ720641 HOF720532:HOF720641 HYB720532:HYB720641 IHX720532:IHX720641 IRT720532:IRT720641 JBP720532:JBP720641 JLL720532:JLL720641 JVH720532:JVH720641 KFD720532:KFD720641 KOZ720532:KOZ720641 KYV720532:KYV720641 LIR720532:LIR720641 LSN720532:LSN720641 MCJ720532:MCJ720641 MMF720532:MMF720641 MWB720532:MWB720641 NFX720532:NFX720641 NPT720532:NPT720641 NZP720532:NZP720641 OJL720532:OJL720641 OTH720532:OTH720641 PDD720532:PDD720641 PMZ720532:PMZ720641 PWV720532:PWV720641 QGR720532:QGR720641 QQN720532:QQN720641 RAJ720532:RAJ720641 RKF720532:RKF720641 RUB720532:RUB720641 SDX720532:SDX720641 SNT720532:SNT720641 SXP720532:SXP720641 THL720532:THL720641 TRH720532:TRH720641 UBD720532:UBD720641 UKZ720532:UKZ720641 UUV720532:UUV720641 VER720532:VER720641 VON720532:VON720641 VYJ720532:VYJ720641 WIF720532:WIF720641 WSB720532:WSB720641 XBX720532:XFD720641 FP786068:FP786177 PL786068:PL786177 ZH786068:ZH786177 AJD786068:AJD786177 ASZ786068:ASZ786177 BCV786068:BCV786177 BMR786068:BMR786177 BWN786068:BWN786177 CGJ786068:CGJ786177 CQF786068:CQF786177 DAB786068:DAB786177 DJX786068:DJX786177 DTT786068:DTT786177 EDP786068:EDP786177 ENL786068:ENL786177 EXH786068:EXH786177 FHD786068:FHD786177 FQZ786068:FQZ786177 GAV786068:GAV786177 GKR786068:GKR786177 GUN786068:GUN786177 HEJ786068:HEJ786177 HOF786068:HOF786177 HYB786068:HYB786177 IHX786068:IHX786177 IRT786068:IRT786177 JBP786068:JBP786177 JLL786068:JLL786177 JVH786068:JVH786177 KFD786068:KFD786177 KOZ786068:KOZ786177 KYV786068:KYV786177 LIR786068:LIR786177 LSN786068:LSN786177 MCJ786068:MCJ786177 MMF786068:MMF786177 MWB786068:MWB786177 NFX786068:NFX786177 NPT786068:NPT786177 NZP786068:NZP786177 OJL786068:OJL786177 OTH786068:OTH786177 PDD786068:PDD786177 PMZ786068:PMZ786177 PWV786068:PWV786177 QGR786068:QGR786177 QQN786068:QQN786177 RAJ786068:RAJ786177 RKF786068:RKF786177 RUB786068:RUB786177 SDX786068:SDX786177 SNT786068:SNT786177 SXP786068:SXP786177 THL786068:THL786177 TRH786068:TRH786177 UBD786068:UBD786177 UKZ786068:UKZ786177 UUV786068:UUV786177 VER786068:VER786177 VON786068:VON786177 VYJ786068:VYJ786177 WIF786068:WIF786177 WSB786068:WSB786177 XBX786068:XFD786177 FP851604:FP851713 PL851604:PL851713 ZH851604:ZH851713 AJD851604:AJD851713 ASZ851604:ASZ851713 BCV851604:BCV851713 BMR851604:BMR851713 BWN851604:BWN851713 CGJ851604:CGJ851713 CQF851604:CQF851713 DAB851604:DAB851713 DJX851604:DJX851713 DTT851604:DTT851713 EDP851604:EDP851713 ENL851604:ENL851713 EXH851604:EXH851713 FHD851604:FHD851713 FQZ851604:FQZ851713 GAV851604:GAV851713 GKR851604:GKR851713 GUN851604:GUN851713 HEJ851604:HEJ851713 HOF851604:HOF851713 HYB851604:HYB851713 IHX851604:IHX851713 IRT851604:IRT851713 JBP851604:JBP851713 JLL851604:JLL851713 JVH851604:JVH851713 KFD851604:KFD851713 KOZ851604:KOZ851713 KYV851604:KYV851713 LIR851604:LIR851713 LSN851604:LSN851713 MCJ851604:MCJ851713 MMF851604:MMF851713 MWB851604:MWB851713 NFX851604:NFX851713 NPT851604:NPT851713 NZP851604:NZP851713 OJL851604:OJL851713 OTH851604:OTH851713 PDD851604:PDD851713 PMZ851604:PMZ851713 PWV851604:PWV851713 QGR851604:QGR851713 QQN851604:QQN851713 RAJ851604:RAJ851713 RKF851604:RKF851713 RUB851604:RUB851713 SDX851604:SDX851713 SNT851604:SNT851713 SXP851604:SXP851713 THL851604:THL851713 TRH851604:TRH851713 UBD851604:UBD851713 UKZ851604:UKZ851713 UUV851604:UUV851713 VER851604:VER851713 VON851604:VON851713 VYJ851604:VYJ851713 WIF851604:WIF851713 WSB851604:WSB851713 XBX851604:XFD851713 FP917140:FP917249 PL917140:PL917249 ZH917140:ZH917249 AJD917140:AJD917249 ASZ917140:ASZ917249 BCV917140:BCV917249 BMR917140:BMR917249 BWN917140:BWN917249 CGJ917140:CGJ917249 CQF917140:CQF917249 DAB917140:DAB917249 DJX917140:DJX917249 DTT917140:DTT917249 EDP917140:EDP917249 ENL917140:ENL917249 EXH917140:EXH917249 FHD917140:FHD917249 FQZ917140:FQZ917249 GAV917140:GAV917249 GKR917140:GKR917249 GUN917140:GUN917249 HEJ917140:HEJ917249 HOF917140:HOF917249 HYB917140:HYB917249 IHX917140:IHX917249 IRT917140:IRT917249 JBP917140:JBP917249 JLL917140:JLL917249 JVH917140:JVH917249 KFD917140:KFD917249 KOZ917140:KOZ917249 KYV917140:KYV917249 LIR917140:LIR917249 LSN917140:LSN917249 MCJ917140:MCJ917249 MMF917140:MMF917249 MWB917140:MWB917249 NFX917140:NFX917249 NPT917140:NPT917249 NZP917140:NZP917249 OJL917140:OJL917249 OTH917140:OTH917249 PDD917140:PDD917249 PMZ917140:PMZ917249 PWV917140:PWV917249 QGR917140:QGR917249 QQN917140:QQN917249 RAJ917140:RAJ917249 RKF917140:RKF917249 RUB917140:RUB917249 SDX917140:SDX917249 SNT917140:SNT917249 SXP917140:SXP917249 THL917140:THL917249 TRH917140:TRH917249 UBD917140:UBD917249 UKZ917140:UKZ917249 UUV917140:UUV917249 VER917140:VER917249 VON917140:VON917249 VYJ917140:VYJ917249 WIF917140:WIF917249 WSB917140:WSB917249 XBX917140:XFD917249 FP982676:FP982785 PL982676:PL982785 ZH982676:ZH982785 AJD982676:AJD982785 ASZ982676:ASZ982785 BCV982676:BCV982785 BMR982676:BMR982785 BWN982676:BWN982785 CGJ982676:CGJ982785 CQF982676:CQF982785 DAB982676:DAB982785 DJX982676:DJX982785 DTT982676:DTT982785 EDP982676:EDP982785 ENL982676:ENL982785 EXH982676:EXH982785 FHD982676:FHD982785 FQZ982676:FQZ982785 GAV982676:GAV982785 GKR982676:GKR982785 GUN982676:GUN982785 HEJ982676:HEJ982785 HOF982676:HOF982785 HYB982676:HYB982785 IHX982676:IHX982785 IRT982676:IRT982785 JBP982676:JBP982785 JLL982676:JLL982785 JVH982676:JVH982785 KFD982676:KFD982785 KOZ982676:KOZ982785 KYV982676:KYV982785 LIR982676:LIR982785 LSN982676:LSN982785 MCJ982676:MCJ982785 MMF982676:MMF982785 MWB982676:MWB982785 NFX982676:NFX982785 NPT982676:NPT982785 NZP982676:NZP982785 OJL982676:OJL982785 OTH982676:OTH982785 PDD982676:PDD982785 PMZ982676:PMZ982785 PWV982676:PWV982785 QGR982676:QGR982785 QQN982676:QQN982785 RAJ982676:RAJ982785 RKF982676:RKF982785 RUB982676:RUB982785 SDX982676:SDX982785 SNT982676:SNT982785 SXP982676:SXP982785 THL982676:THL982785 TRH982676:TRH982785 UBD982676:UBD982785 UKZ982676:UKZ982785 UUV982676:UUV982785 VER982676:VER982785 VON982676:VON982785 VYJ982676:VYJ982785 WIF982676:WIF982785 WSB982676:WSB982785 XBX982676:XFD982785 FP1048212:FP1048576 PL1048212:PL1048576 ZH1048212:ZH1048576 AJD1048212:AJD1048576 ASZ1048212:ASZ1048576 BCV1048212:BCV1048576 BMR1048212:BMR1048576 BWN1048212:BWN1048576 CGJ1048212:CGJ1048576 CQF1048212:CQF1048576 DAB1048212:DAB1048576 DJX1048212:DJX1048576 DTT1048212:DTT1048576 EDP1048212:EDP1048576 ENL1048212:ENL1048576 EXH1048212:EXH1048576 FHD1048212:FHD1048576 FQZ1048212:FQZ1048576 GAV1048212:GAV1048576 GKR1048212:GKR1048576 GUN1048212:GUN1048576 HEJ1048212:HEJ1048576 HOF1048212:HOF1048576 HYB1048212:HYB1048576 IHX1048212:IHX1048576 IRT1048212:IRT1048576 JBP1048212:JBP1048576 JLL1048212:JLL1048576 JVH1048212:JVH1048576 KFD1048212:KFD1048576 KOZ1048212:KOZ1048576 KYV1048212:KYV1048576 LIR1048212:LIR1048576 LSN1048212:LSN1048576 MCJ1048212:MCJ1048576 MMF1048212:MMF1048576 MWB1048212:MWB1048576 NFX1048212:NFX1048576 NPT1048212:NPT1048576 NZP1048212:NZP1048576 OJL1048212:OJL1048576 OTH1048212:OTH1048576 PDD1048212:PDD1048576 PMZ1048212:PMZ1048576 PWV1048212:PWV1048576 QGR1048212:QGR1048576 QQN1048212:QQN1048576 RAJ1048212:RAJ1048576 RKF1048212:RKF1048576 RUB1048212:RUB1048576 SDX1048212:SDX1048576 SNT1048212:SNT1048576 SXP1048212:SXP1048576 THL1048212:THL1048576 TRH1048212:TRH1048576 UBD1048212:UBD1048576 UKZ1048212:UKZ1048576 UUV1048212:UUV1048576 VER1048212:VER1048576 VON1048212:VON1048576 VYJ1048212:VYJ1048576 WIF1048212:WIF1048576 WSB1048212:WSB1048576 XBX1048212:XFD1048576 E42 WSG982807:WSG982822 E65303:E65318 FU65303:FU65318 PQ65303:PQ65318 ZM65303:ZM65318 AJI65303:AJI65318 ATE65303:ATE65318 BDA65303:BDA65318 BMW65303:BMW65318 BWS65303:BWS65318 CGO65303:CGO65318 CQK65303:CQK65318 DAG65303:DAG65318 DKC65303:DKC65318 DTY65303:DTY65318 EDU65303:EDU65318 ENQ65303:ENQ65318 EXM65303:EXM65318 FHI65303:FHI65318 FRE65303:FRE65318 GBA65303:GBA65318 GKW65303:GKW65318 GUS65303:GUS65318 HEO65303:HEO65318 HOK65303:HOK65318 HYG65303:HYG65318 IIC65303:IIC65318 IRY65303:IRY65318 JBU65303:JBU65318 JLQ65303:JLQ65318 JVM65303:JVM65318 KFI65303:KFI65318 KPE65303:KPE65318 KZA65303:KZA65318 LIW65303:LIW65318 LSS65303:LSS65318 MCO65303:MCO65318 MMK65303:MMK65318 MWG65303:MWG65318 NGC65303:NGC65318 NPY65303:NPY65318 NZU65303:NZU65318 OJQ65303:OJQ65318 OTM65303:OTM65318 PDI65303:PDI65318 PNE65303:PNE65318 PXA65303:PXA65318 QGW65303:QGW65318 QQS65303:QQS65318 RAO65303:RAO65318 RKK65303:RKK65318 RUG65303:RUG65318 SEC65303:SEC65318 SNY65303:SNY65318 SXU65303:SXU65318 THQ65303:THQ65318 TRM65303:TRM65318 UBI65303:UBI65318 ULE65303:ULE65318 UVA65303:UVA65318 VEW65303:VEW65318 VOS65303:VOS65318 VYO65303:VYO65318 WIK65303:WIK65318 WSG65303:WSG65318 E130839:E130854 FU130839:FU130854 PQ130839:PQ130854 ZM130839:ZM130854 AJI130839:AJI130854 ATE130839:ATE130854 BDA130839:BDA130854 BMW130839:BMW130854 BWS130839:BWS130854 CGO130839:CGO130854 CQK130839:CQK130854 DAG130839:DAG130854 DKC130839:DKC130854 DTY130839:DTY130854 EDU130839:EDU130854 ENQ130839:ENQ130854 EXM130839:EXM130854 FHI130839:FHI130854 FRE130839:FRE130854 GBA130839:GBA130854 GKW130839:GKW130854 GUS130839:GUS130854 HEO130839:HEO130854 HOK130839:HOK130854 HYG130839:HYG130854 IIC130839:IIC130854 IRY130839:IRY130854 JBU130839:JBU130854 JLQ130839:JLQ130854 JVM130839:JVM130854 KFI130839:KFI130854 KPE130839:KPE130854 KZA130839:KZA130854 LIW130839:LIW130854 LSS130839:LSS130854 MCO130839:MCO130854 MMK130839:MMK130854 MWG130839:MWG130854 NGC130839:NGC130854 NPY130839:NPY130854 NZU130839:NZU130854 OJQ130839:OJQ130854 OTM130839:OTM130854 PDI130839:PDI130854 PNE130839:PNE130854 PXA130839:PXA130854 QGW130839:QGW130854 QQS130839:QQS130854 RAO130839:RAO130854 RKK130839:RKK130854 RUG130839:RUG130854 SEC130839:SEC130854 SNY130839:SNY130854 SXU130839:SXU130854 THQ130839:THQ130854 TRM130839:TRM130854 UBI130839:UBI130854 ULE130839:ULE130854 UVA130839:UVA130854 VEW130839:VEW130854 VOS130839:VOS130854 VYO130839:VYO130854 WIK130839:WIK130854 WSG130839:WSG130854 E196375:E196390 FU196375:FU196390 PQ196375:PQ196390 ZM196375:ZM196390 AJI196375:AJI196390 ATE196375:ATE196390 BDA196375:BDA196390 BMW196375:BMW196390 BWS196375:BWS196390 CGO196375:CGO196390 CQK196375:CQK196390 DAG196375:DAG196390 DKC196375:DKC196390 DTY196375:DTY196390 EDU196375:EDU196390 ENQ196375:ENQ196390 EXM196375:EXM196390 FHI196375:FHI196390 FRE196375:FRE196390 GBA196375:GBA196390 GKW196375:GKW196390 GUS196375:GUS196390 HEO196375:HEO196390 HOK196375:HOK196390 HYG196375:HYG196390 IIC196375:IIC196390 IRY196375:IRY196390 JBU196375:JBU196390 JLQ196375:JLQ196390 JVM196375:JVM196390 KFI196375:KFI196390 KPE196375:KPE196390 KZA196375:KZA196390 LIW196375:LIW196390 LSS196375:LSS196390 MCO196375:MCO196390 MMK196375:MMK196390 MWG196375:MWG196390 NGC196375:NGC196390 NPY196375:NPY196390 NZU196375:NZU196390 OJQ196375:OJQ196390 OTM196375:OTM196390 PDI196375:PDI196390 PNE196375:PNE196390 PXA196375:PXA196390 QGW196375:QGW196390 QQS196375:QQS196390 RAO196375:RAO196390 RKK196375:RKK196390 RUG196375:RUG196390 SEC196375:SEC196390 SNY196375:SNY196390 SXU196375:SXU196390 THQ196375:THQ196390 TRM196375:TRM196390 UBI196375:UBI196390 ULE196375:ULE196390 UVA196375:UVA196390 VEW196375:VEW196390 VOS196375:VOS196390 VYO196375:VYO196390 WIK196375:WIK196390 WSG196375:WSG196390 E261911:E261926 FU261911:FU261926 PQ261911:PQ261926 ZM261911:ZM261926 AJI261911:AJI261926 ATE261911:ATE261926 BDA261911:BDA261926 BMW261911:BMW261926 BWS261911:BWS261926 CGO261911:CGO261926 CQK261911:CQK261926 DAG261911:DAG261926 DKC261911:DKC261926 DTY261911:DTY261926 EDU261911:EDU261926 ENQ261911:ENQ261926 EXM261911:EXM261926 FHI261911:FHI261926 FRE261911:FRE261926 GBA261911:GBA261926 GKW261911:GKW261926 GUS261911:GUS261926 HEO261911:HEO261926 HOK261911:HOK261926 HYG261911:HYG261926 IIC261911:IIC261926 IRY261911:IRY261926 JBU261911:JBU261926 JLQ261911:JLQ261926 JVM261911:JVM261926 KFI261911:KFI261926 KPE261911:KPE261926 KZA261911:KZA261926 LIW261911:LIW261926 LSS261911:LSS261926 MCO261911:MCO261926 MMK261911:MMK261926 MWG261911:MWG261926 NGC261911:NGC261926 NPY261911:NPY261926 NZU261911:NZU261926 OJQ261911:OJQ261926 OTM261911:OTM261926 PDI261911:PDI261926 PNE261911:PNE261926 PXA261911:PXA261926 QGW261911:QGW261926 QQS261911:QQS261926 RAO261911:RAO261926 RKK261911:RKK261926 RUG261911:RUG261926 SEC261911:SEC261926 SNY261911:SNY261926 SXU261911:SXU261926 THQ261911:THQ261926 TRM261911:TRM261926 UBI261911:UBI261926 ULE261911:ULE261926 UVA261911:UVA261926 VEW261911:VEW261926 VOS261911:VOS261926 VYO261911:VYO261926 WIK261911:WIK261926 WSG261911:WSG261926 E327447:E327462 FU327447:FU327462 PQ327447:PQ327462 ZM327447:ZM327462 AJI327447:AJI327462 ATE327447:ATE327462 BDA327447:BDA327462 BMW327447:BMW327462 BWS327447:BWS327462 CGO327447:CGO327462 CQK327447:CQK327462 DAG327447:DAG327462 DKC327447:DKC327462 DTY327447:DTY327462 EDU327447:EDU327462 ENQ327447:ENQ327462 EXM327447:EXM327462 FHI327447:FHI327462 FRE327447:FRE327462 GBA327447:GBA327462 GKW327447:GKW327462 GUS327447:GUS327462 HEO327447:HEO327462 HOK327447:HOK327462 HYG327447:HYG327462 IIC327447:IIC327462 IRY327447:IRY327462 JBU327447:JBU327462 JLQ327447:JLQ327462 JVM327447:JVM327462 KFI327447:KFI327462 KPE327447:KPE327462 KZA327447:KZA327462 LIW327447:LIW327462 LSS327447:LSS327462 MCO327447:MCO327462 MMK327447:MMK327462 MWG327447:MWG327462 NGC327447:NGC327462 NPY327447:NPY327462 NZU327447:NZU327462 OJQ327447:OJQ327462 OTM327447:OTM327462 PDI327447:PDI327462 PNE327447:PNE327462 PXA327447:PXA327462 QGW327447:QGW327462 QQS327447:QQS327462 RAO327447:RAO327462 RKK327447:RKK327462 RUG327447:RUG327462 SEC327447:SEC327462 SNY327447:SNY327462 SXU327447:SXU327462 THQ327447:THQ327462 TRM327447:TRM327462 UBI327447:UBI327462 ULE327447:ULE327462 UVA327447:UVA327462 VEW327447:VEW327462 VOS327447:VOS327462 VYO327447:VYO327462 WIK327447:WIK327462 WSG327447:WSG327462 E392983:E392998 FU392983:FU392998 PQ392983:PQ392998 ZM392983:ZM392998 AJI392983:AJI392998 ATE392983:ATE392998 BDA392983:BDA392998 BMW392983:BMW392998 BWS392983:BWS392998 CGO392983:CGO392998 CQK392983:CQK392998 DAG392983:DAG392998 DKC392983:DKC392998 DTY392983:DTY392998 EDU392983:EDU392998 ENQ392983:ENQ392998 EXM392983:EXM392998 FHI392983:FHI392998 FRE392983:FRE392998 GBA392983:GBA392998 GKW392983:GKW392998 GUS392983:GUS392998 HEO392983:HEO392998 HOK392983:HOK392998 HYG392983:HYG392998 IIC392983:IIC392998 IRY392983:IRY392998 JBU392983:JBU392998 JLQ392983:JLQ392998 JVM392983:JVM392998 KFI392983:KFI392998 KPE392983:KPE392998 KZA392983:KZA392998 LIW392983:LIW392998 LSS392983:LSS392998 MCO392983:MCO392998 MMK392983:MMK392998 MWG392983:MWG392998 NGC392983:NGC392998 NPY392983:NPY392998 NZU392983:NZU392998 OJQ392983:OJQ392998 OTM392983:OTM392998 PDI392983:PDI392998 PNE392983:PNE392998 PXA392983:PXA392998 QGW392983:QGW392998 QQS392983:QQS392998 RAO392983:RAO392998 RKK392983:RKK392998 RUG392983:RUG392998 SEC392983:SEC392998 SNY392983:SNY392998 SXU392983:SXU392998 THQ392983:THQ392998 TRM392983:TRM392998 UBI392983:UBI392998 ULE392983:ULE392998 UVA392983:UVA392998 VEW392983:VEW392998 VOS392983:VOS392998 VYO392983:VYO392998 WIK392983:WIK392998 WSG392983:WSG392998 E458519:E458534 FU458519:FU458534 PQ458519:PQ458534 ZM458519:ZM458534 AJI458519:AJI458534 ATE458519:ATE458534 BDA458519:BDA458534 BMW458519:BMW458534 BWS458519:BWS458534 CGO458519:CGO458534 CQK458519:CQK458534 DAG458519:DAG458534 DKC458519:DKC458534 DTY458519:DTY458534 EDU458519:EDU458534 ENQ458519:ENQ458534 EXM458519:EXM458534 FHI458519:FHI458534 FRE458519:FRE458534 GBA458519:GBA458534 GKW458519:GKW458534 GUS458519:GUS458534 HEO458519:HEO458534 HOK458519:HOK458534 HYG458519:HYG458534 IIC458519:IIC458534 IRY458519:IRY458534 JBU458519:JBU458534 JLQ458519:JLQ458534 JVM458519:JVM458534 KFI458519:KFI458534 KPE458519:KPE458534 KZA458519:KZA458534 LIW458519:LIW458534 LSS458519:LSS458534 MCO458519:MCO458534 MMK458519:MMK458534 MWG458519:MWG458534 NGC458519:NGC458534 NPY458519:NPY458534 NZU458519:NZU458534 OJQ458519:OJQ458534 OTM458519:OTM458534 PDI458519:PDI458534 PNE458519:PNE458534 PXA458519:PXA458534 QGW458519:QGW458534 QQS458519:QQS458534 RAO458519:RAO458534 RKK458519:RKK458534 RUG458519:RUG458534 SEC458519:SEC458534 SNY458519:SNY458534 SXU458519:SXU458534 THQ458519:THQ458534 TRM458519:TRM458534 UBI458519:UBI458534 ULE458519:ULE458534 UVA458519:UVA458534 VEW458519:VEW458534 VOS458519:VOS458534 VYO458519:VYO458534 WIK458519:WIK458534 WSG458519:WSG458534 E524055:E524070 FU524055:FU524070 PQ524055:PQ524070 ZM524055:ZM524070 AJI524055:AJI524070 ATE524055:ATE524070 BDA524055:BDA524070 BMW524055:BMW524070 BWS524055:BWS524070 CGO524055:CGO524070 CQK524055:CQK524070 DAG524055:DAG524070 DKC524055:DKC524070 DTY524055:DTY524070 EDU524055:EDU524070 ENQ524055:ENQ524070 EXM524055:EXM524070 FHI524055:FHI524070 FRE524055:FRE524070 GBA524055:GBA524070 GKW524055:GKW524070 GUS524055:GUS524070 HEO524055:HEO524070 HOK524055:HOK524070 HYG524055:HYG524070 IIC524055:IIC524070 IRY524055:IRY524070 JBU524055:JBU524070 JLQ524055:JLQ524070 JVM524055:JVM524070 KFI524055:KFI524070 KPE524055:KPE524070 KZA524055:KZA524070 LIW524055:LIW524070 LSS524055:LSS524070 MCO524055:MCO524070 MMK524055:MMK524070 MWG524055:MWG524070 NGC524055:NGC524070 NPY524055:NPY524070 NZU524055:NZU524070 OJQ524055:OJQ524070 OTM524055:OTM524070 PDI524055:PDI524070 PNE524055:PNE524070 PXA524055:PXA524070 QGW524055:QGW524070 QQS524055:QQS524070 RAO524055:RAO524070 RKK524055:RKK524070 RUG524055:RUG524070 SEC524055:SEC524070 SNY524055:SNY524070 SXU524055:SXU524070 THQ524055:THQ524070 TRM524055:TRM524070 UBI524055:UBI524070 ULE524055:ULE524070 UVA524055:UVA524070 VEW524055:VEW524070 VOS524055:VOS524070 VYO524055:VYO524070 WIK524055:WIK524070 WSG524055:WSG524070 E589591:E589606 FU589591:FU589606 PQ589591:PQ589606 ZM589591:ZM589606 AJI589591:AJI589606 ATE589591:ATE589606 BDA589591:BDA589606 BMW589591:BMW589606 BWS589591:BWS589606 CGO589591:CGO589606 CQK589591:CQK589606 DAG589591:DAG589606 DKC589591:DKC589606 DTY589591:DTY589606 EDU589591:EDU589606 ENQ589591:ENQ589606 EXM589591:EXM589606 FHI589591:FHI589606 FRE589591:FRE589606 GBA589591:GBA589606 GKW589591:GKW589606 GUS589591:GUS589606 HEO589591:HEO589606 HOK589591:HOK589606 HYG589591:HYG589606 IIC589591:IIC589606 IRY589591:IRY589606 JBU589591:JBU589606 JLQ589591:JLQ589606 JVM589591:JVM589606 KFI589591:KFI589606 KPE589591:KPE589606 KZA589591:KZA589606 LIW589591:LIW589606 LSS589591:LSS589606 MCO589591:MCO589606 MMK589591:MMK589606 MWG589591:MWG589606 NGC589591:NGC589606 NPY589591:NPY589606 NZU589591:NZU589606 OJQ589591:OJQ589606 OTM589591:OTM589606 PDI589591:PDI589606 PNE589591:PNE589606 PXA589591:PXA589606 QGW589591:QGW589606 QQS589591:QQS589606 RAO589591:RAO589606 RKK589591:RKK589606 RUG589591:RUG589606 SEC589591:SEC589606 SNY589591:SNY589606 SXU589591:SXU589606 THQ589591:THQ589606 TRM589591:TRM589606 UBI589591:UBI589606 ULE589591:ULE589606 UVA589591:UVA589606 VEW589591:VEW589606 VOS589591:VOS589606 VYO589591:VYO589606 WIK589591:WIK589606 WSG589591:WSG589606 E655127:E655142 FU655127:FU655142 PQ655127:PQ655142 ZM655127:ZM655142 AJI655127:AJI655142 ATE655127:ATE655142 BDA655127:BDA655142 BMW655127:BMW655142 BWS655127:BWS655142 CGO655127:CGO655142 CQK655127:CQK655142 DAG655127:DAG655142 DKC655127:DKC655142 DTY655127:DTY655142 EDU655127:EDU655142 ENQ655127:ENQ655142 EXM655127:EXM655142 FHI655127:FHI655142 FRE655127:FRE655142 GBA655127:GBA655142 GKW655127:GKW655142 GUS655127:GUS655142 HEO655127:HEO655142 HOK655127:HOK655142 HYG655127:HYG655142 IIC655127:IIC655142 IRY655127:IRY655142 JBU655127:JBU655142 JLQ655127:JLQ655142 JVM655127:JVM655142 KFI655127:KFI655142 KPE655127:KPE655142 KZA655127:KZA655142 LIW655127:LIW655142 LSS655127:LSS655142 MCO655127:MCO655142 MMK655127:MMK655142 MWG655127:MWG655142 NGC655127:NGC655142 NPY655127:NPY655142 NZU655127:NZU655142 OJQ655127:OJQ655142 OTM655127:OTM655142 PDI655127:PDI655142 PNE655127:PNE655142 PXA655127:PXA655142 QGW655127:QGW655142 QQS655127:QQS655142 RAO655127:RAO655142 RKK655127:RKK655142 RUG655127:RUG655142 SEC655127:SEC655142 SNY655127:SNY655142 SXU655127:SXU655142 THQ655127:THQ655142 TRM655127:TRM655142 UBI655127:UBI655142 ULE655127:ULE655142 UVA655127:UVA655142 VEW655127:VEW655142 VOS655127:VOS655142 VYO655127:VYO655142 WIK655127:WIK655142 WSG655127:WSG655142 E720663:E720678 FU720663:FU720678 PQ720663:PQ720678 ZM720663:ZM720678 AJI720663:AJI720678 ATE720663:ATE720678 BDA720663:BDA720678 BMW720663:BMW720678 BWS720663:BWS720678 CGO720663:CGO720678 CQK720663:CQK720678 DAG720663:DAG720678 DKC720663:DKC720678 DTY720663:DTY720678 EDU720663:EDU720678 ENQ720663:ENQ720678 EXM720663:EXM720678 FHI720663:FHI720678 FRE720663:FRE720678 GBA720663:GBA720678 GKW720663:GKW720678 GUS720663:GUS720678 HEO720663:HEO720678 HOK720663:HOK720678 HYG720663:HYG720678 IIC720663:IIC720678 IRY720663:IRY720678 JBU720663:JBU720678 JLQ720663:JLQ720678 JVM720663:JVM720678 KFI720663:KFI720678 KPE720663:KPE720678 KZA720663:KZA720678 LIW720663:LIW720678 LSS720663:LSS720678 MCO720663:MCO720678 MMK720663:MMK720678 MWG720663:MWG720678 NGC720663:NGC720678 NPY720663:NPY720678 NZU720663:NZU720678 OJQ720663:OJQ720678 OTM720663:OTM720678 PDI720663:PDI720678 PNE720663:PNE720678 PXA720663:PXA720678 QGW720663:QGW720678 QQS720663:QQS720678 RAO720663:RAO720678 RKK720663:RKK720678 RUG720663:RUG720678 SEC720663:SEC720678 SNY720663:SNY720678 SXU720663:SXU720678 THQ720663:THQ720678 TRM720663:TRM720678 UBI720663:UBI720678 ULE720663:ULE720678 UVA720663:UVA720678 VEW720663:VEW720678 VOS720663:VOS720678 VYO720663:VYO720678 WIK720663:WIK720678 WSG720663:WSG720678 E786199:E786214 FU786199:FU786214 PQ786199:PQ786214 ZM786199:ZM786214 AJI786199:AJI786214 ATE786199:ATE786214 BDA786199:BDA786214 BMW786199:BMW786214 BWS786199:BWS786214 CGO786199:CGO786214 CQK786199:CQK786214 DAG786199:DAG786214 DKC786199:DKC786214 DTY786199:DTY786214 EDU786199:EDU786214 ENQ786199:ENQ786214 EXM786199:EXM786214 FHI786199:FHI786214 FRE786199:FRE786214 GBA786199:GBA786214 GKW786199:GKW786214 GUS786199:GUS786214 HEO786199:HEO786214 HOK786199:HOK786214 HYG786199:HYG786214 IIC786199:IIC786214 IRY786199:IRY786214 JBU786199:JBU786214 JLQ786199:JLQ786214 JVM786199:JVM786214 KFI786199:KFI786214 KPE786199:KPE786214 KZA786199:KZA786214 LIW786199:LIW786214 LSS786199:LSS786214 MCO786199:MCO786214 MMK786199:MMK786214 MWG786199:MWG786214 NGC786199:NGC786214 NPY786199:NPY786214 NZU786199:NZU786214 OJQ786199:OJQ786214 OTM786199:OTM786214 PDI786199:PDI786214 PNE786199:PNE786214 PXA786199:PXA786214 QGW786199:QGW786214 QQS786199:QQS786214 RAO786199:RAO786214 RKK786199:RKK786214 RUG786199:RUG786214 SEC786199:SEC786214 SNY786199:SNY786214 SXU786199:SXU786214 THQ786199:THQ786214 TRM786199:TRM786214 UBI786199:UBI786214 ULE786199:ULE786214 UVA786199:UVA786214 VEW786199:VEW786214 VOS786199:VOS786214 VYO786199:VYO786214 WIK786199:WIK786214 WSG786199:WSG786214 E851735:E851750 FU851735:FU851750 PQ851735:PQ851750 ZM851735:ZM851750 AJI851735:AJI851750 ATE851735:ATE851750 BDA851735:BDA851750 BMW851735:BMW851750 BWS851735:BWS851750 CGO851735:CGO851750 CQK851735:CQK851750 DAG851735:DAG851750 DKC851735:DKC851750 DTY851735:DTY851750 EDU851735:EDU851750 ENQ851735:ENQ851750 EXM851735:EXM851750 FHI851735:FHI851750 FRE851735:FRE851750 GBA851735:GBA851750 GKW851735:GKW851750 GUS851735:GUS851750 HEO851735:HEO851750 HOK851735:HOK851750 HYG851735:HYG851750 IIC851735:IIC851750 IRY851735:IRY851750 JBU851735:JBU851750 JLQ851735:JLQ851750 JVM851735:JVM851750 KFI851735:KFI851750 KPE851735:KPE851750 KZA851735:KZA851750 LIW851735:LIW851750 LSS851735:LSS851750 MCO851735:MCO851750 MMK851735:MMK851750 MWG851735:MWG851750 NGC851735:NGC851750 NPY851735:NPY851750 NZU851735:NZU851750 OJQ851735:OJQ851750 OTM851735:OTM851750 PDI851735:PDI851750 PNE851735:PNE851750 PXA851735:PXA851750 QGW851735:QGW851750 QQS851735:QQS851750 RAO851735:RAO851750 RKK851735:RKK851750 RUG851735:RUG851750 SEC851735:SEC851750 SNY851735:SNY851750 SXU851735:SXU851750 THQ851735:THQ851750 TRM851735:TRM851750 UBI851735:UBI851750 ULE851735:ULE851750 UVA851735:UVA851750 VEW851735:VEW851750 VOS851735:VOS851750 VYO851735:VYO851750 WIK851735:WIK851750 WSG851735:WSG851750 E917271:E917286 FU917271:FU917286 PQ917271:PQ917286 ZM917271:ZM917286 AJI917271:AJI917286 ATE917271:ATE917286 BDA917271:BDA917286 BMW917271:BMW917286 BWS917271:BWS917286 CGO917271:CGO917286 CQK917271:CQK917286 DAG917271:DAG917286 DKC917271:DKC917286 DTY917271:DTY917286 EDU917271:EDU917286 ENQ917271:ENQ917286 EXM917271:EXM917286 FHI917271:FHI917286 FRE917271:FRE917286 GBA917271:GBA917286 GKW917271:GKW917286 GUS917271:GUS917286 HEO917271:HEO917286 HOK917271:HOK917286 HYG917271:HYG917286 IIC917271:IIC917286 IRY917271:IRY917286 JBU917271:JBU917286 JLQ917271:JLQ917286 JVM917271:JVM917286 KFI917271:KFI917286 KPE917271:KPE917286 KZA917271:KZA917286 LIW917271:LIW917286 LSS917271:LSS917286 MCO917271:MCO917286 MMK917271:MMK917286 MWG917271:MWG917286 NGC917271:NGC917286 NPY917271:NPY917286 NZU917271:NZU917286 OJQ917271:OJQ917286 OTM917271:OTM917286 PDI917271:PDI917286 PNE917271:PNE917286 PXA917271:PXA917286 QGW917271:QGW917286 QQS917271:QQS917286 RAO917271:RAO917286 RKK917271:RKK917286 RUG917271:RUG917286 SEC917271:SEC917286 SNY917271:SNY917286 SXU917271:SXU917286 THQ917271:THQ917286 TRM917271:TRM917286 UBI917271:UBI917286 ULE917271:ULE917286 UVA917271:UVA917286 VEW917271:VEW917286 VOS917271:VOS917286 VYO917271:VYO917286 WIK917271:WIK917286 WSG917271:WSG917286 E982807:E982822 FU982807:FU982822 PQ982807:PQ982822 ZM982807:ZM982822 AJI982807:AJI982822 ATE982807:ATE982822 BDA982807:BDA982822 BMW982807:BMW982822 BWS982807:BWS982822 CGO982807:CGO982822 CQK982807:CQK982822 DAG982807:DAG982822 DKC982807:DKC982822 DTY982807:DTY982822 EDU982807:EDU982822 ENQ982807:ENQ982822 EXM982807:EXM982822 FHI982807:FHI982822 FRE982807:FRE982822 GBA982807:GBA982822 GKW982807:GKW982822 GUS982807:GUS982822 HEO982807:HEO982822 HOK982807:HOK982822 HYG982807:HYG982822 IIC982807:IIC982822 IRY982807:IRY982822 JBU982807:JBU982822 JLQ982807:JLQ982822 JVM982807:JVM982822 KFI982807:KFI982822 KPE982807:KPE982822 KZA982807:KZA982822 LIW982807:LIW982822 LSS982807:LSS982822 MCO982807:MCO982822 MMK982807:MMK982822 MWG982807:MWG982822 NGC982807:NGC982822 NPY982807:NPY982822 NZU982807:NZU982822 OJQ982807:OJQ982822 OTM982807:OTM982822 PDI982807:PDI982822 PNE982807:PNE982822 PXA982807:PXA982822 QGW982807:QGW982822 QQS982807:QQS982822 RAO982807:RAO982822 RKK982807:RKK982822 RUG982807:RUG982822 SEC982807:SEC982822 SNY982807:SNY982822 SXU982807:SXU982822 THQ982807:THQ982822 TRM982807:TRM982822 UBI982807:UBI982822 ULE982807:ULE982822 UVA982807:UVA982822 VEW982807:VEW982822 VOS982807:VOS982822 VYO982807:VYO982822 WIK982807:WIK982822 WSG32:WSG38 WIK32:WIK38 VYO32:VYO38 VOS32:VOS38 VEW32:VEW38 UVA32:UVA38 ULE32:ULE38 UBI32:UBI38 TRM32:TRM38 THQ32:THQ38 SXU32:SXU38 SNY32:SNY38 SEC32:SEC38 RUG32:RUG38 RKK32:RKK38 RAO32:RAO38 QQS32:QQS38 QGW32:QGW38 PXA32:PXA38 PNE32:PNE38 PDI32:PDI38 OTM32:OTM38 OJQ32:OJQ38 NZU32:NZU38 NPY32:NPY38 NGC32:NGC38 MWG32:MWG38 MMK32:MMK38 MCO32:MCO38 LSS32:LSS38 LIW32:LIW38 KZA32:KZA38 KPE32:KPE38 KFI32:KFI38 JVM32:JVM38 JLQ32:JLQ38 JBU32:JBU38 IRY32:IRY38 IIC32:IIC38 HYG32:HYG38 HOK32:HOK38 HEO32:HEO38 GUS32:GUS38 GKW32:GKW38 GBA32:GBA38 FRE32:FRE38 FHI32:FHI38 EXM32:EXM38 ENQ32:ENQ38 EDU32:EDU38 DTY32:DTY38 DKC32:DKC38 DAG32:DAG38 CQK32:CQK38 CGO32:CGO38 BWS32:BWS38 BMW32:BMW38 BDA32:BDA38 ATE32:ATE38 AJI32:AJI38 ZM32:ZM38 PQ32:PQ38 FU32:FU38 E28 E44:E52 E35 E37:E40 WSG40:WSG50 WIK40:WIK50 VYO40:VYO50 VOS40:VOS50 VEW40:VEW50 UVA40:UVA50 ULE40:ULE50 UBI40:UBI50 TRM40:TRM50 THQ40:THQ50 SXU40:SXU50 SNY40:SNY50 SEC40:SEC50 RUG40:RUG50 RKK40:RKK50 RAO40:RAO50 QQS40:QQS50 QGW40:QGW50 PXA40:PXA50 PNE40:PNE50 PDI40:PDI50 OTM40:OTM50 OJQ40:OJQ50 NZU40:NZU50 NPY40:NPY50 NGC40:NGC50 MWG40:MWG50 MMK40:MMK50 MCO40:MCO50 LSS40:LSS50 LIW40:LIW50 KZA40:KZA50 KPE40:KPE50 KFI40:KFI50 JVM40:JVM50 JLQ40:JLQ50 JBU40:JBU50 IRY40:IRY50 IIC40:IIC50 HYG40:HYG50 HOK40:HOK50 HEO40:HEO50 GUS40:GUS50 GKW40:GKW50 GBA40:GBA50 FRE40:FRE50 FHI40:FHI50 EXM40:EXM50 ENQ40:ENQ50 EDU40:EDU50 DTY40:DTY50 DKC40:DKC50 DAG40:DAG50 CQK40:CQK50 CGO40:CGO50 BWS40:BWS50 BMW40:BMW50 BDA40:BDA50 ATE40:ATE50 AJI40:AJI50 ZM40:ZM50 PQ40:PQ50 FU40:FU50" xr:uid="{49E327B7-5C87-49E9-A760-411E3195082A}">
      <formula1>meses</formula1>
    </dataValidation>
    <dataValidation type="list" allowBlank="1" showInputMessage="1" showErrorMessage="1" sqref="WSJ982807:WSJ982822 FX32:FX38 I65303:I65318 FX65303:FX65318 PT65303:PT65318 ZP65303:ZP65318 AJL65303:AJL65318 ATH65303:ATH65318 BDD65303:BDD65318 BMZ65303:BMZ65318 BWV65303:BWV65318 CGR65303:CGR65318 CQN65303:CQN65318 DAJ65303:DAJ65318 DKF65303:DKF65318 DUB65303:DUB65318 EDX65303:EDX65318 ENT65303:ENT65318 EXP65303:EXP65318 FHL65303:FHL65318 FRH65303:FRH65318 GBD65303:GBD65318 GKZ65303:GKZ65318 GUV65303:GUV65318 HER65303:HER65318 HON65303:HON65318 HYJ65303:HYJ65318 IIF65303:IIF65318 ISB65303:ISB65318 JBX65303:JBX65318 JLT65303:JLT65318 JVP65303:JVP65318 KFL65303:KFL65318 KPH65303:KPH65318 KZD65303:KZD65318 LIZ65303:LIZ65318 LSV65303:LSV65318 MCR65303:MCR65318 MMN65303:MMN65318 MWJ65303:MWJ65318 NGF65303:NGF65318 NQB65303:NQB65318 NZX65303:NZX65318 OJT65303:OJT65318 OTP65303:OTP65318 PDL65303:PDL65318 PNH65303:PNH65318 PXD65303:PXD65318 QGZ65303:QGZ65318 QQV65303:QQV65318 RAR65303:RAR65318 RKN65303:RKN65318 RUJ65303:RUJ65318 SEF65303:SEF65318 SOB65303:SOB65318 SXX65303:SXX65318 THT65303:THT65318 TRP65303:TRP65318 UBL65303:UBL65318 ULH65303:ULH65318 UVD65303:UVD65318 VEZ65303:VEZ65318 VOV65303:VOV65318 VYR65303:VYR65318 WIN65303:WIN65318 WSJ65303:WSJ65318 I130839:I130854 FX130839:FX130854 PT130839:PT130854 ZP130839:ZP130854 AJL130839:AJL130854 ATH130839:ATH130854 BDD130839:BDD130854 BMZ130839:BMZ130854 BWV130839:BWV130854 CGR130839:CGR130854 CQN130839:CQN130854 DAJ130839:DAJ130854 DKF130839:DKF130854 DUB130839:DUB130854 EDX130839:EDX130854 ENT130839:ENT130854 EXP130839:EXP130854 FHL130839:FHL130854 FRH130839:FRH130854 GBD130839:GBD130854 GKZ130839:GKZ130854 GUV130839:GUV130854 HER130839:HER130854 HON130839:HON130854 HYJ130839:HYJ130854 IIF130839:IIF130854 ISB130839:ISB130854 JBX130839:JBX130854 JLT130839:JLT130854 JVP130839:JVP130854 KFL130839:KFL130854 KPH130839:KPH130854 KZD130839:KZD130854 LIZ130839:LIZ130854 LSV130839:LSV130854 MCR130839:MCR130854 MMN130839:MMN130854 MWJ130839:MWJ130854 NGF130839:NGF130854 NQB130839:NQB130854 NZX130839:NZX130854 OJT130839:OJT130854 OTP130839:OTP130854 PDL130839:PDL130854 PNH130839:PNH130854 PXD130839:PXD130854 QGZ130839:QGZ130854 QQV130839:QQV130854 RAR130839:RAR130854 RKN130839:RKN130854 RUJ130839:RUJ130854 SEF130839:SEF130854 SOB130839:SOB130854 SXX130839:SXX130854 THT130839:THT130854 TRP130839:TRP130854 UBL130839:UBL130854 ULH130839:ULH130854 UVD130839:UVD130854 VEZ130839:VEZ130854 VOV130839:VOV130854 VYR130839:VYR130854 WIN130839:WIN130854 WSJ130839:WSJ130854 I196375:I196390 FX196375:FX196390 PT196375:PT196390 ZP196375:ZP196390 AJL196375:AJL196390 ATH196375:ATH196390 BDD196375:BDD196390 BMZ196375:BMZ196390 BWV196375:BWV196390 CGR196375:CGR196390 CQN196375:CQN196390 DAJ196375:DAJ196390 DKF196375:DKF196390 DUB196375:DUB196390 EDX196375:EDX196390 ENT196375:ENT196390 EXP196375:EXP196390 FHL196375:FHL196390 FRH196375:FRH196390 GBD196375:GBD196390 GKZ196375:GKZ196390 GUV196375:GUV196390 HER196375:HER196390 HON196375:HON196390 HYJ196375:HYJ196390 IIF196375:IIF196390 ISB196375:ISB196390 JBX196375:JBX196390 JLT196375:JLT196390 JVP196375:JVP196390 KFL196375:KFL196390 KPH196375:KPH196390 KZD196375:KZD196390 LIZ196375:LIZ196390 LSV196375:LSV196390 MCR196375:MCR196390 MMN196375:MMN196390 MWJ196375:MWJ196390 NGF196375:NGF196390 NQB196375:NQB196390 NZX196375:NZX196390 OJT196375:OJT196390 OTP196375:OTP196390 PDL196375:PDL196390 PNH196375:PNH196390 PXD196375:PXD196390 QGZ196375:QGZ196390 QQV196375:QQV196390 RAR196375:RAR196390 RKN196375:RKN196390 RUJ196375:RUJ196390 SEF196375:SEF196390 SOB196375:SOB196390 SXX196375:SXX196390 THT196375:THT196390 TRP196375:TRP196390 UBL196375:UBL196390 ULH196375:ULH196390 UVD196375:UVD196390 VEZ196375:VEZ196390 VOV196375:VOV196390 VYR196375:VYR196390 WIN196375:WIN196390 WSJ196375:WSJ196390 I261911:I261926 FX261911:FX261926 PT261911:PT261926 ZP261911:ZP261926 AJL261911:AJL261926 ATH261911:ATH261926 BDD261911:BDD261926 BMZ261911:BMZ261926 BWV261911:BWV261926 CGR261911:CGR261926 CQN261911:CQN261926 DAJ261911:DAJ261926 DKF261911:DKF261926 DUB261911:DUB261926 EDX261911:EDX261926 ENT261911:ENT261926 EXP261911:EXP261926 FHL261911:FHL261926 FRH261911:FRH261926 GBD261911:GBD261926 GKZ261911:GKZ261926 GUV261911:GUV261926 HER261911:HER261926 HON261911:HON261926 HYJ261911:HYJ261926 IIF261911:IIF261926 ISB261911:ISB261926 JBX261911:JBX261926 JLT261911:JLT261926 JVP261911:JVP261926 KFL261911:KFL261926 KPH261911:KPH261926 KZD261911:KZD261926 LIZ261911:LIZ261926 LSV261911:LSV261926 MCR261911:MCR261926 MMN261911:MMN261926 MWJ261911:MWJ261926 NGF261911:NGF261926 NQB261911:NQB261926 NZX261911:NZX261926 OJT261911:OJT261926 OTP261911:OTP261926 PDL261911:PDL261926 PNH261911:PNH261926 PXD261911:PXD261926 QGZ261911:QGZ261926 QQV261911:QQV261926 RAR261911:RAR261926 RKN261911:RKN261926 RUJ261911:RUJ261926 SEF261911:SEF261926 SOB261911:SOB261926 SXX261911:SXX261926 THT261911:THT261926 TRP261911:TRP261926 UBL261911:UBL261926 ULH261911:ULH261926 UVD261911:UVD261926 VEZ261911:VEZ261926 VOV261911:VOV261926 VYR261911:VYR261926 WIN261911:WIN261926 WSJ261911:WSJ261926 I327447:I327462 FX327447:FX327462 PT327447:PT327462 ZP327447:ZP327462 AJL327447:AJL327462 ATH327447:ATH327462 BDD327447:BDD327462 BMZ327447:BMZ327462 BWV327447:BWV327462 CGR327447:CGR327462 CQN327447:CQN327462 DAJ327447:DAJ327462 DKF327447:DKF327462 DUB327447:DUB327462 EDX327447:EDX327462 ENT327447:ENT327462 EXP327447:EXP327462 FHL327447:FHL327462 FRH327447:FRH327462 GBD327447:GBD327462 GKZ327447:GKZ327462 GUV327447:GUV327462 HER327447:HER327462 HON327447:HON327462 HYJ327447:HYJ327462 IIF327447:IIF327462 ISB327447:ISB327462 JBX327447:JBX327462 JLT327447:JLT327462 JVP327447:JVP327462 KFL327447:KFL327462 KPH327447:KPH327462 KZD327447:KZD327462 LIZ327447:LIZ327462 LSV327447:LSV327462 MCR327447:MCR327462 MMN327447:MMN327462 MWJ327447:MWJ327462 NGF327447:NGF327462 NQB327447:NQB327462 NZX327447:NZX327462 OJT327447:OJT327462 OTP327447:OTP327462 PDL327447:PDL327462 PNH327447:PNH327462 PXD327447:PXD327462 QGZ327447:QGZ327462 QQV327447:QQV327462 RAR327447:RAR327462 RKN327447:RKN327462 RUJ327447:RUJ327462 SEF327447:SEF327462 SOB327447:SOB327462 SXX327447:SXX327462 THT327447:THT327462 TRP327447:TRP327462 UBL327447:UBL327462 ULH327447:ULH327462 UVD327447:UVD327462 VEZ327447:VEZ327462 VOV327447:VOV327462 VYR327447:VYR327462 WIN327447:WIN327462 WSJ327447:WSJ327462 I392983:I392998 FX392983:FX392998 PT392983:PT392998 ZP392983:ZP392998 AJL392983:AJL392998 ATH392983:ATH392998 BDD392983:BDD392998 BMZ392983:BMZ392998 BWV392983:BWV392998 CGR392983:CGR392998 CQN392983:CQN392998 DAJ392983:DAJ392998 DKF392983:DKF392998 DUB392983:DUB392998 EDX392983:EDX392998 ENT392983:ENT392998 EXP392983:EXP392998 FHL392983:FHL392998 FRH392983:FRH392998 GBD392983:GBD392998 GKZ392983:GKZ392998 GUV392983:GUV392998 HER392983:HER392998 HON392983:HON392998 HYJ392983:HYJ392998 IIF392983:IIF392998 ISB392983:ISB392998 JBX392983:JBX392998 JLT392983:JLT392998 JVP392983:JVP392998 KFL392983:KFL392998 KPH392983:KPH392998 KZD392983:KZD392998 LIZ392983:LIZ392998 LSV392983:LSV392998 MCR392983:MCR392998 MMN392983:MMN392998 MWJ392983:MWJ392998 NGF392983:NGF392998 NQB392983:NQB392998 NZX392983:NZX392998 OJT392983:OJT392998 OTP392983:OTP392998 PDL392983:PDL392998 PNH392983:PNH392998 PXD392983:PXD392998 QGZ392983:QGZ392998 QQV392983:QQV392998 RAR392983:RAR392998 RKN392983:RKN392998 RUJ392983:RUJ392998 SEF392983:SEF392998 SOB392983:SOB392998 SXX392983:SXX392998 THT392983:THT392998 TRP392983:TRP392998 UBL392983:UBL392998 ULH392983:ULH392998 UVD392983:UVD392998 VEZ392983:VEZ392998 VOV392983:VOV392998 VYR392983:VYR392998 WIN392983:WIN392998 WSJ392983:WSJ392998 I458519:I458534 FX458519:FX458534 PT458519:PT458534 ZP458519:ZP458534 AJL458519:AJL458534 ATH458519:ATH458534 BDD458519:BDD458534 BMZ458519:BMZ458534 BWV458519:BWV458534 CGR458519:CGR458534 CQN458519:CQN458534 DAJ458519:DAJ458534 DKF458519:DKF458534 DUB458519:DUB458534 EDX458519:EDX458534 ENT458519:ENT458534 EXP458519:EXP458534 FHL458519:FHL458534 FRH458519:FRH458534 GBD458519:GBD458534 GKZ458519:GKZ458534 GUV458519:GUV458534 HER458519:HER458534 HON458519:HON458534 HYJ458519:HYJ458534 IIF458519:IIF458534 ISB458519:ISB458534 JBX458519:JBX458534 JLT458519:JLT458534 JVP458519:JVP458534 KFL458519:KFL458534 KPH458519:KPH458534 KZD458519:KZD458534 LIZ458519:LIZ458534 LSV458519:LSV458534 MCR458519:MCR458534 MMN458519:MMN458534 MWJ458519:MWJ458534 NGF458519:NGF458534 NQB458519:NQB458534 NZX458519:NZX458534 OJT458519:OJT458534 OTP458519:OTP458534 PDL458519:PDL458534 PNH458519:PNH458534 PXD458519:PXD458534 QGZ458519:QGZ458534 QQV458519:QQV458534 RAR458519:RAR458534 RKN458519:RKN458534 RUJ458519:RUJ458534 SEF458519:SEF458534 SOB458519:SOB458534 SXX458519:SXX458534 THT458519:THT458534 TRP458519:TRP458534 UBL458519:UBL458534 ULH458519:ULH458534 UVD458519:UVD458534 VEZ458519:VEZ458534 VOV458519:VOV458534 VYR458519:VYR458534 WIN458519:WIN458534 WSJ458519:WSJ458534 I524055:I524070 FX524055:FX524070 PT524055:PT524070 ZP524055:ZP524070 AJL524055:AJL524070 ATH524055:ATH524070 BDD524055:BDD524070 BMZ524055:BMZ524070 BWV524055:BWV524070 CGR524055:CGR524070 CQN524055:CQN524070 DAJ524055:DAJ524070 DKF524055:DKF524070 DUB524055:DUB524070 EDX524055:EDX524070 ENT524055:ENT524070 EXP524055:EXP524070 FHL524055:FHL524070 FRH524055:FRH524070 GBD524055:GBD524070 GKZ524055:GKZ524070 GUV524055:GUV524070 HER524055:HER524070 HON524055:HON524070 HYJ524055:HYJ524070 IIF524055:IIF524070 ISB524055:ISB524070 JBX524055:JBX524070 JLT524055:JLT524070 JVP524055:JVP524070 KFL524055:KFL524070 KPH524055:KPH524070 KZD524055:KZD524070 LIZ524055:LIZ524070 LSV524055:LSV524070 MCR524055:MCR524070 MMN524055:MMN524070 MWJ524055:MWJ524070 NGF524055:NGF524070 NQB524055:NQB524070 NZX524055:NZX524070 OJT524055:OJT524070 OTP524055:OTP524070 PDL524055:PDL524070 PNH524055:PNH524070 PXD524055:PXD524070 QGZ524055:QGZ524070 QQV524055:QQV524070 RAR524055:RAR524070 RKN524055:RKN524070 RUJ524055:RUJ524070 SEF524055:SEF524070 SOB524055:SOB524070 SXX524055:SXX524070 THT524055:THT524070 TRP524055:TRP524070 UBL524055:UBL524070 ULH524055:ULH524070 UVD524055:UVD524070 VEZ524055:VEZ524070 VOV524055:VOV524070 VYR524055:VYR524070 WIN524055:WIN524070 WSJ524055:WSJ524070 I589591:I589606 FX589591:FX589606 PT589591:PT589606 ZP589591:ZP589606 AJL589591:AJL589606 ATH589591:ATH589606 BDD589591:BDD589606 BMZ589591:BMZ589606 BWV589591:BWV589606 CGR589591:CGR589606 CQN589591:CQN589606 DAJ589591:DAJ589606 DKF589591:DKF589606 DUB589591:DUB589606 EDX589591:EDX589606 ENT589591:ENT589606 EXP589591:EXP589606 FHL589591:FHL589606 FRH589591:FRH589606 GBD589591:GBD589606 GKZ589591:GKZ589606 GUV589591:GUV589606 HER589591:HER589606 HON589591:HON589606 HYJ589591:HYJ589606 IIF589591:IIF589606 ISB589591:ISB589606 JBX589591:JBX589606 JLT589591:JLT589606 JVP589591:JVP589606 KFL589591:KFL589606 KPH589591:KPH589606 KZD589591:KZD589606 LIZ589591:LIZ589606 LSV589591:LSV589606 MCR589591:MCR589606 MMN589591:MMN589606 MWJ589591:MWJ589606 NGF589591:NGF589606 NQB589591:NQB589606 NZX589591:NZX589606 OJT589591:OJT589606 OTP589591:OTP589606 PDL589591:PDL589606 PNH589591:PNH589606 PXD589591:PXD589606 QGZ589591:QGZ589606 QQV589591:QQV589606 RAR589591:RAR589606 RKN589591:RKN589606 RUJ589591:RUJ589606 SEF589591:SEF589606 SOB589591:SOB589606 SXX589591:SXX589606 THT589591:THT589606 TRP589591:TRP589606 UBL589591:UBL589606 ULH589591:ULH589606 UVD589591:UVD589606 VEZ589591:VEZ589606 VOV589591:VOV589606 VYR589591:VYR589606 WIN589591:WIN589606 WSJ589591:WSJ589606 I655127:I655142 FX655127:FX655142 PT655127:PT655142 ZP655127:ZP655142 AJL655127:AJL655142 ATH655127:ATH655142 BDD655127:BDD655142 BMZ655127:BMZ655142 BWV655127:BWV655142 CGR655127:CGR655142 CQN655127:CQN655142 DAJ655127:DAJ655142 DKF655127:DKF655142 DUB655127:DUB655142 EDX655127:EDX655142 ENT655127:ENT655142 EXP655127:EXP655142 FHL655127:FHL655142 FRH655127:FRH655142 GBD655127:GBD655142 GKZ655127:GKZ655142 GUV655127:GUV655142 HER655127:HER655142 HON655127:HON655142 HYJ655127:HYJ655142 IIF655127:IIF655142 ISB655127:ISB655142 JBX655127:JBX655142 JLT655127:JLT655142 JVP655127:JVP655142 KFL655127:KFL655142 KPH655127:KPH655142 KZD655127:KZD655142 LIZ655127:LIZ655142 LSV655127:LSV655142 MCR655127:MCR655142 MMN655127:MMN655142 MWJ655127:MWJ655142 NGF655127:NGF655142 NQB655127:NQB655142 NZX655127:NZX655142 OJT655127:OJT655142 OTP655127:OTP655142 PDL655127:PDL655142 PNH655127:PNH655142 PXD655127:PXD655142 QGZ655127:QGZ655142 QQV655127:QQV655142 RAR655127:RAR655142 RKN655127:RKN655142 RUJ655127:RUJ655142 SEF655127:SEF655142 SOB655127:SOB655142 SXX655127:SXX655142 THT655127:THT655142 TRP655127:TRP655142 UBL655127:UBL655142 ULH655127:ULH655142 UVD655127:UVD655142 VEZ655127:VEZ655142 VOV655127:VOV655142 VYR655127:VYR655142 WIN655127:WIN655142 WSJ655127:WSJ655142 I720663:I720678 FX720663:FX720678 PT720663:PT720678 ZP720663:ZP720678 AJL720663:AJL720678 ATH720663:ATH720678 BDD720663:BDD720678 BMZ720663:BMZ720678 BWV720663:BWV720678 CGR720663:CGR720678 CQN720663:CQN720678 DAJ720663:DAJ720678 DKF720663:DKF720678 DUB720663:DUB720678 EDX720663:EDX720678 ENT720663:ENT720678 EXP720663:EXP720678 FHL720663:FHL720678 FRH720663:FRH720678 GBD720663:GBD720678 GKZ720663:GKZ720678 GUV720663:GUV720678 HER720663:HER720678 HON720663:HON720678 HYJ720663:HYJ720678 IIF720663:IIF720678 ISB720663:ISB720678 JBX720663:JBX720678 JLT720663:JLT720678 JVP720663:JVP720678 KFL720663:KFL720678 KPH720663:KPH720678 KZD720663:KZD720678 LIZ720663:LIZ720678 LSV720663:LSV720678 MCR720663:MCR720678 MMN720663:MMN720678 MWJ720663:MWJ720678 NGF720663:NGF720678 NQB720663:NQB720678 NZX720663:NZX720678 OJT720663:OJT720678 OTP720663:OTP720678 PDL720663:PDL720678 PNH720663:PNH720678 PXD720663:PXD720678 QGZ720663:QGZ720678 QQV720663:QQV720678 RAR720663:RAR720678 RKN720663:RKN720678 RUJ720663:RUJ720678 SEF720663:SEF720678 SOB720663:SOB720678 SXX720663:SXX720678 THT720663:THT720678 TRP720663:TRP720678 UBL720663:UBL720678 ULH720663:ULH720678 UVD720663:UVD720678 VEZ720663:VEZ720678 VOV720663:VOV720678 VYR720663:VYR720678 WIN720663:WIN720678 WSJ720663:WSJ720678 I786199:I786214 FX786199:FX786214 PT786199:PT786214 ZP786199:ZP786214 AJL786199:AJL786214 ATH786199:ATH786214 BDD786199:BDD786214 BMZ786199:BMZ786214 BWV786199:BWV786214 CGR786199:CGR786214 CQN786199:CQN786214 DAJ786199:DAJ786214 DKF786199:DKF786214 DUB786199:DUB786214 EDX786199:EDX786214 ENT786199:ENT786214 EXP786199:EXP786214 FHL786199:FHL786214 FRH786199:FRH786214 GBD786199:GBD786214 GKZ786199:GKZ786214 GUV786199:GUV786214 HER786199:HER786214 HON786199:HON786214 HYJ786199:HYJ786214 IIF786199:IIF786214 ISB786199:ISB786214 JBX786199:JBX786214 JLT786199:JLT786214 JVP786199:JVP786214 KFL786199:KFL786214 KPH786199:KPH786214 KZD786199:KZD786214 LIZ786199:LIZ786214 LSV786199:LSV786214 MCR786199:MCR786214 MMN786199:MMN786214 MWJ786199:MWJ786214 NGF786199:NGF786214 NQB786199:NQB786214 NZX786199:NZX786214 OJT786199:OJT786214 OTP786199:OTP786214 PDL786199:PDL786214 PNH786199:PNH786214 PXD786199:PXD786214 QGZ786199:QGZ786214 QQV786199:QQV786214 RAR786199:RAR786214 RKN786199:RKN786214 RUJ786199:RUJ786214 SEF786199:SEF786214 SOB786199:SOB786214 SXX786199:SXX786214 THT786199:THT786214 TRP786199:TRP786214 UBL786199:UBL786214 ULH786199:ULH786214 UVD786199:UVD786214 VEZ786199:VEZ786214 VOV786199:VOV786214 VYR786199:VYR786214 WIN786199:WIN786214 WSJ786199:WSJ786214 I851735:I851750 FX851735:FX851750 PT851735:PT851750 ZP851735:ZP851750 AJL851735:AJL851750 ATH851735:ATH851750 BDD851735:BDD851750 BMZ851735:BMZ851750 BWV851735:BWV851750 CGR851735:CGR851750 CQN851735:CQN851750 DAJ851735:DAJ851750 DKF851735:DKF851750 DUB851735:DUB851750 EDX851735:EDX851750 ENT851735:ENT851750 EXP851735:EXP851750 FHL851735:FHL851750 FRH851735:FRH851750 GBD851735:GBD851750 GKZ851735:GKZ851750 GUV851735:GUV851750 HER851735:HER851750 HON851735:HON851750 HYJ851735:HYJ851750 IIF851735:IIF851750 ISB851735:ISB851750 JBX851735:JBX851750 JLT851735:JLT851750 JVP851735:JVP851750 KFL851735:KFL851750 KPH851735:KPH851750 KZD851735:KZD851750 LIZ851735:LIZ851750 LSV851735:LSV851750 MCR851735:MCR851750 MMN851735:MMN851750 MWJ851735:MWJ851750 NGF851735:NGF851750 NQB851735:NQB851750 NZX851735:NZX851750 OJT851735:OJT851750 OTP851735:OTP851750 PDL851735:PDL851750 PNH851735:PNH851750 PXD851735:PXD851750 QGZ851735:QGZ851750 QQV851735:QQV851750 RAR851735:RAR851750 RKN851735:RKN851750 RUJ851735:RUJ851750 SEF851735:SEF851750 SOB851735:SOB851750 SXX851735:SXX851750 THT851735:THT851750 TRP851735:TRP851750 UBL851735:UBL851750 ULH851735:ULH851750 UVD851735:UVD851750 VEZ851735:VEZ851750 VOV851735:VOV851750 VYR851735:VYR851750 WIN851735:WIN851750 WSJ851735:WSJ851750 I917271:I917286 FX917271:FX917286 PT917271:PT917286 ZP917271:ZP917286 AJL917271:AJL917286 ATH917271:ATH917286 BDD917271:BDD917286 BMZ917271:BMZ917286 BWV917271:BWV917286 CGR917271:CGR917286 CQN917271:CQN917286 DAJ917271:DAJ917286 DKF917271:DKF917286 DUB917271:DUB917286 EDX917271:EDX917286 ENT917271:ENT917286 EXP917271:EXP917286 FHL917271:FHL917286 FRH917271:FRH917286 GBD917271:GBD917286 GKZ917271:GKZ917286 GUV917271:GUV917286 HER917271:HER917286 HON917271:HON917286 HYJ917271:HYJ917286 IIF917271:IIF917286 ISB917271:ISB917286 JBX917271:JBX917286 JLT917271:JLT917286 JVP917271:JVP917286 KFL917271:KFL917286 KPH917271:KPH917286 KZD917271:KZD917286 LIZ917271:LIZ917286 LSV917271:LSV917286 MCR917271:MCR917286 MMN917271:MMN917286 MWJ917271:MWJ917286 NGF917271:NGF917286 NQB917271:NQB917286 NZX917271:NZX917286 OJT917271:OJT917286 OTP917271:OTP917286 PDL917271:PDL917286 PNH917271:PNH917286 PXD917271:PXD917286 QGZ917271:QGZ917286 QQV917271:QQV917286 RAR917271:RAR917286 RKN917271:RKN917286 RUJ917271:RUJ917286 SEF917271:SEF917286 SOB917271:SOB917286 SXX917271:SXX917286 THT917271:THT917286 TRP917271:TRP917286 UBL917271:UBL917286 ULH917271:ULH917286 UVD917271:UVD917286 VEZ917271:VEZ917286 VOV917271:VOV917286 VYR917271:VYR917286 WIN917271:WIN917286 WSJ917271:WSJ917286 I982807:I982822 FX982807:FX982822 PT982807:PT982822 ZP982807:ZP982822 AJL982807:AJL982822 ATH982807:ATH982822 BDD982807:BDD982822 BMZ982807:BMZ982822 BWV982807:BWV982822 CGR982807:CGR982822 CQN982807:CQN982822 DAJ982807:DAJ982822 DKF982807:DKF982822 DUB982807:DUB982822 EDX982807:EDX982822 ENT982807:ENT982822 EXP982807:EXP982822 FHL982807:FHL982822 FRH982807:FRH982822 GBD982807:GBD982822 GKZ982807:GKZ982822 GUV982807:GUV982822 HER982807:HER982822 HON982807:HON982822 HYJ982807:HYJ982822 IIF982807:IIF982822 ISB982807:ISB982822 JBX982807:JBX982822 JLT982807:JLT982822 JVP982807:JVP982822 KFL982807:KFL982822 KPH982807:KPH982822 KZD982807:KZD982822 LIZ982807:LIZ982822 LSV982807:LSV982822 MCR982807:MCR982822 MMN982807:MMN982822 MWJ982807:MWJ982822 NGF982807:NGF982822 NQB982807:NQB982822 NZX982807:NZX982822 OJT982807:OJT982822 OTP982807:OTP982822 PDL982807:PDL982822 PNH982807:PNH982822 PXD982807:PXD982822 QGZ982807:QGZ982822 QQV982807:QQV982822 RAR982807:RAR982822 RKN982807:RKN982822 RUJ982807:RUJ982822 SEF982807:SEF982822 SOB982807:SOB982822 SXX982807:SXX982822 THT982807:THT982822 TRP982807:TRP982822 UBL982807:UBL982822 ULH982807:ULH982822 UVD982807:UVD982822 VEZ982807:VEZ982822 VOV982807:VOV982822 VYR982807:VYR982822 WIN982807:WIN982822 PT32:PT38 WSJ32:WSJ38 WIN32:WIN38 VYR32:VYR38 VOV32:VOV38 VEZ32:VEZ38 UVD32:UVD38 ULH32:ULH38 UBL32:UBL38 TRP32:TRP38 THT32:THT38 SXX32:SXX38 SOB32:SOB38 SEF32:SEF38 RUJ32:RUJ38 RKN32:RKN38 RAR32:RAR38 QQV32:QQV38 QGZ32:QGZ38 PXD32:PXD38 PNH32:PNH38 PDL32:PDL38 OTP32:OTP38 OJT32:OJT38 NZX32:NZX38 NQB32:NQB38 NGF32:NGF38 MWJ32:MWJ38 MMN32:MMN38 MCR32:MCR38 LSV32:LSV38 LIZ32:LIZ38 KZD32:KZD38 KPH32:KPH38 KFL32:KFL38 JVP32:JVP38 JLT32:JLT38 JBX32:JBX38 ISB32:ISB38 IIF32:IIF38 HYJ32:HYJ38 HON32:HON38 HER32:HER38 GUV32:GUV38 GKZ32:GKZ38 GBD32:GBD38 FRH32:FRH38 FHL32:FHL38 EXP32:EXP38 ENT32:ENT38 EDX32:EDX38 DUB32:DUB38 DKF32:DKF38 DAJ32:DAJ38 CQN32:CQN38 CGR32:CGR38 BWV32:BWV38 BMZ32:BMZ38 BDD32:BDD38 ATH32:ATH38 AJL32:AJL38 ZP32:ZP38 FX40:FX50 WSJ40:WSJ50 WIN40:WIN50 VYR40:VYR50 VOV40:VOV50 VEZ40:VEZ50 UVD40:UVD50 ULH40:ULH50 UBL40:UBL50 TRP40:TRP50 THT40:THT50 SXX40:SXX50 SOB40:SOB50 SEF40:SEF50 RUJ40:RUJ50 RKN40:RKN50 RAR40:RAR50 QQV40:QQV50 QGZ40:QGZ50 PXD40:PXD50 PNH40:PNH50 PDL40:PDL50 OTP40:OTP50 OJT40:OJT50 NZX40:NZX50 NQB40:NQB50 NGF40:NGF50 MWJ40:MWJ50 MMN40:MMN50 MCR40:MCR50 LSV40:LSV50 LIZ40:LIZ50 KZD40:KZD50 KPH40:KPH50 KFL40:KFL50 JVP40:JVP50 JLT40:JLT50 JBX40:JBX50 ISB40:ISB50 IIF40:IIF50 HYJ40:HYJ50 HON40:HON50 HER40:HER50 GUV40:GUV50 GKZ40:GKZ50 GBD40:GBD50 FRH40:FRH50 FHL40:FHL50 EXP40:EXP50 ENT40:ENT50 EDX40:EDX50 DUB40:DUB50 DKF40:DKF50 DAJ40:DAJ50 CQN40:CQN50 CGR40:CGR50 BWV40:BWV50 BMZ40:BMZ50 BDD40:BDD50 ATH40:ATH50 AJL40:AJL50 ZP40:ZP50 PT40:PT50" xr:uid="{F0F84EF8-46F0-4C00-AC3C-96287C5B89D9}">
      <formula1>fuenteRecursos</formula1>
    </dataValidation>
  </dataValidations>
  <pageMargins left="0.19685039370078741" right="0.27559055118110237" top="0.19685039370078741" bottom="0.3" header="0.19685039370078741" footer="0.2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 macro="[3]!agregarfilas">
                <anchor moveWithCells="1" sizeWithCells="1">
                  <from>
                    <xdr:col>2</xdr:col>
                    <xdr:colOff>276225</xdr:colOff>
                    <xdr:row>14</xdr:row>
                    <xdr:rowOff>276225</xdr:rowOff>
                  </from>
                  <to>
                    <xdr:col>2</xdr:col>
                    <xdr:colOff>1457325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Button 2">
              <controlPr defaultSize="0" print="0" autoFill="0" autoPict="0" macro="[3]!elimfilas">
                <anchor moveWithCells="1" sizeWithCells="1">
                  <from>
                    <xdr:col>2</xdr:col>
                    <xdr:colOff>1638300</xdr:colOff>
                    <xdr:row>14</xdr:row>
                    <xdr:rowOff>285750</xdr:rowOff>
                  </from>
                  <to>
                    <xdr:col>2</xdr:col>
                    <xdr:colOff>2838450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Button 3">
              <controlPr defaultSize="0" print="0" autoFill="0" autoPict="0" macro="[3]!agregarfilasNecAdi">
                <anchor moveWithCells="1" sizeWithCells="1">
                  <from>
                    <xdr:col>4</xdr:col>
                    <xdr:colOff>161925</xdr:colOff>
                    <xdr:row>14</xdr:row>
                    <xdr:rowOff>266700</xdr:rowOff>
                  </from>
                  <to>
                    <xdr:col>4</xdr:col>
                    <xdr:colOff>1219200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Button 4">
              <controlPr defaultSize="0" print="0" autoFill="0" autoPict="0" macro="[3]!elimfilasNecAdi">
                <anchor moveWithCells="1" sizeWithCells="1">
                  <from>
                    <xdr:col>4</xdr:col>
                    <xdr:colOff>1400175</xdr:colOff>
                    <xdr:row>14</xdr:row>
                    <xdr:rowOff>266700</xdr:rowOff>
                  </from>
                  <to>
                    <xdr:col>5</xdr:col>
                    <xdr:colOff>1114425</xdr:colOff>
                    <xdr:row>15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Jesus Miguel Florez Navarro</cp:lastModifiedBy>
  <dcterms:created xsi:type="dcterms:W3CDTF">2024-07-22T12:21:48Z</dcterms:created>
  <dcterms:modified xsi:type="dcterms:W3CDTF">2025-01-29T15:54:25Z</dcterms:modified>
</cp:coreProperties>
</file>